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17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0">'Sheet1'!$A$1:$K$167</definedName>
  </definedNames>
  <calcPr fullCalcOnLoad="1"/>
</workbook>
</file>

<file path=xl/sharedStrings.xml><?xml version="1.0" encoding="utf-8"?>
<sst xmlns="http://schemas.openxmlformats.org/spreadsheetml/2006/main" count="235" uniqueCount="145">
  <si>
    <t>Αρ. Κεφ.</t>
  </si>
  <si>
    <t>Εγκεκριμένος αριθμός θέσεων έτος</t>
  </si>
  <si>
    <t>(01)</t>
  </si>
  <si>
    <t>Αποδοχές Προσωπικού</t>
  </si>
  <si>
    <t>Βασικοί Μισθοί</t>
  </si>
  <si>
    <t>Διευθυντής (Κλ. Α15)</t>
  </si>
  <si>
    <t>Δημοσιογραφικό Προσωπικό</t>
  </si>
  <si>
    <t xml:space="preserve"> </t>
  </si>
  <si>
    <t>Γενικές Υπηρεσίες Διοίκησης</t>
  </si>
  <si>
    <t>1                1</t>
  </si>
  <si>
    <t>Αναδρομικά</t>
  </si>
  <si>
    <t>Δικαιώματα, Επιδόματα &amp; Εισφορές</t>
  </si>
  <si>
    <t>Δέκατος Τρίτος</t>
  </si>
  <si>
    <t>Τιμαριθμικά Επιδόματα</t>
  </si>
  <si>
    <t>Υπερωρίες</t>
  </si>
  <si>
    <t>Εισφορά Κοινωνικών Ασφαλίσεων</t>
  </si>
  <si>
    <t>Σχέδιο Τερματισμού Απασχόλησης&amp; Βιομηχανικής Καταρτίσεως</t>
  </si>
  <si>
    <t>Αύξηση Μισθών</t>
  </si>
  <si>
    <t>Ταμείο Ευημερίας</t>
  </si>
  <si>
    <t>Σύνολο Αποδοχών (01)</t>
  </si>
  <si>
    <t>Συμβουλευτικές Υπηρεσίες</t>
  </si>
  <si>
    <t>Αμοιβή Νομικού Συμβούλου</t>
  </si>
  <si>
    <t xml:space="preserve">Αμοιβή Προέδρου και μελών Διοικητικού Συμβουλίου </t>
  </si>
  <si>
    <t>Ελεγκτικά Δικαιώματα</t>
  </si>
  <si>
    <t>Λοιπές Διοικητικές Δαπάνες</t>
  </si>
  <si>
    <t>(03)</t>
  </si>
  <si>
    <t>Επιδόματα κατ'αποκοπή</t>
  </si>
  <si>
    <t xml:space="preserve">Σύνολο Οδοιπορικών </t>
  </si>
  <si>
    <t>Τηλέφωνα - Τέλεφαξ</t>
  </si>
  <si>
    <t>Φωτισμός-Θέρμανση-Καύσιμα</t>
  </si>
  <si>
    <t>Καθαριότητα Γραφείου</t>
  </si>
  <si>
    <t>Ενοίκια</t>
  </si>
  <si>
    <t>Τέλη και Τέλη Υδατος</t>
  </si>
  <si>
    <t>Βιβλιοθήκη</t>
  </si>
  <si>
    <t>Εφημερίδες και Περιοδικά</t>
  </si>
  <si>
    <t>Διαφημίσεις και Δημοσιεύσεις</t>
  </si>
  <si>
    <t>Φωτοτυπικά Υλικά</t>
  </si>
  <si>
    <t xml:space="preserve">Σύνολο Εξόδων Λειτουργίας Γραφείου </t>
  </si>
  <si>
    <t>Σύνολο Εξόδων Λειτουργίας Γραφείου</t>
  </si>
  <si>
    <t xml:space="preserve">Συντήρηση και Λειτουργία Μηχαν. Οχημάτων </t>
  </si>
  <si>
    <t xml:space="preserve">Ναύλα και Αλλα Εξοδα για Συνέδρια και Αποστολές για υπηρεσιακούς λόγους στο εξωτερικό </t>
  </si>
  <si>
    <t>Ασφάλειες</t>
  </si>
  <si>
    <t>Εκδόσεις και Δημοσιότητα</t>
  </si>
  <si>
    <t>Γραφική Υλη και Εκτυπωτικά Υλικά</t>
  </si>
  <si>
    <t>Εκπαίδευση Προσωπικού</t>
  </si>
  <si>
    <t>Συνδρομές</t>
  </si>
  <si>
    <t>Οργάνωση Συνεδρίων/Σεμιναρίων στην Κύπρο</t>
  </si>
  <si>
    <t>Σύνολο Λοιπών Διοικητικών Δαπανών</t>
  </si>
  <si>
    <t>Σύνολο Λοιπών Διοικητικών Δαπανών (03)</t>
  </si>
  <si>
    <t xml:space="preserve">Σύνολο Δαπανών Κυπριακού Πρακτορείου Ειδήσεων </t>
  </si>
  <si>
    <t>-</t>
  </si>
  <si>
    <t xml:space="preserve">Ωρομίσθιο Προσωπικό </t>
  </si>
  <si>
    <t>Σύνολο για Μη Προβλεπόμενες Δαπάνες και Αποθεματικό</t>
  </si>
  <si>
    <t>Ταμείο Προνοίας</t>
  </si>
  <si>
    <t>Ταμείο Κοινωνικής Συνοχής</t>
  </si>
  <si>
    <r>
      <t>Αρχισυντάκτης (Κλ. Α13</t>
    </r>
    <r>
      <rPr>
        <vertAlign val="superscript"/>
        <sz val="10"/>
        <rFont val="Arial Greek"/>
        <family val="2"/>
      </rPr>
      <t>+2)</t>
    </r>
  </si>
  <si>
    <r>
      <t>Βοηθός Αρχισυντάκτης (Κλ. Α11</t>
    </r>
    <r>
      <rPr>
        <vertAlign val="superscript"/>
        <sz val="10"/>
        <rFont val="Arial Greek"/>
        <family val="2"/>
      </rPr>
      <t>+2)</t>
    </r>
  </si>
  <si>
    <r>
      <t>Συντάκτης (Κλ. Α8-Α10-Α11</t>
    </r>
    <r>
      <rPr>
        <vertAlign val="superscript"/>
        <sz val="10"/>
        <rFont val="Arial Greek"/>
        <family val="2"/>
      </rPr>
      <t>)</t>
    </r>
  </si>
  <si>
    <t>Αρ. Κεφ. (01)</t>
  </si>
  <si>
    <t>100</t>
  </si>
  <si>
    <t>Σχέδιο Συντάξεων και Χορηγημάτων</t>
  </si>
  <si>
    <t>Απασχόληση Ανταποκριτών και Ειδικών Συνεργατών στην Κύπρο και το Εξωτερικό</t>
  </si>
  <si>
    <t>Ταχυδρομικά Τέλη</t>
  </si>
  <si>
    <t>Οδοιπορικά</t>
  </si>
  <si>
    <t>Μη Προβλεπόμενες Δαπάνες και Αποθεματικό</t>
  </si>
  <si>
    <t>Μη προβλεπόμενες Δαπάνες και Αποθεματικό</t>
  </si>
  <si>
    <t>Αρ. Κεφ. (02)</t>
  </si>
  <si>
    <t>Αρ. Κεφ. (03)</t>
  </si>
  <si>
    <t>Αρ. Κεφ. (04)</t>
  </si>
  <si>
    <t>200</t>
  </si>
  <si>
    <r>
      <t>Βοηθός Συντάκτης (Κλ. Α4-7</t>
    </r>
    <r>
      <rPr>
        <vertAlign val="superscript"/>
        <sz val="10"/>
        <rFont val="Arial Greek"/>
        <family val="2"/>
      </rPr>
      <t>+2)</t>
    </r>
  </si>
  <si>
    <t>Γραμματειακός Λειτουργός (Κλ. Α8-Α9+1) θέση προαγωγής</t>
  </si>
  <si>
    <t/>
  </si>
  <si>
    <t>Τίτλος Άρθρου</t>
  </si>
  <si>
    <t xml:space="preserve">Αγορά/Ενοικιαγορά Οχημάτων </t>
  </si>
  <si>
    <t xml:space="preserve">Απασχόληση Εργοδοτουμένων Αορίστου Χρόνου </t>
  </si>
  <si>
    <t>Ανέγερση Κτηρίου</t>
  </si>
  <si>
    <t>Κλητήρας Οδηγός (Κλ. Ε5)</t>
  </si>
  <si>
    <t xml:space="preserve">Μεταφορά/Μετακίνηση σε άλλο κτήριο </t>
  </si>
  <si>
    <t>Επίδομα Υπεύθ.  και Νυκτερ. Εργασίας</t>
  </si>
  <si>
    <t>Αμοιβές και άλλα Ωφελήματα</t>
  </si>
  <si>
    <t>Σύνολο  Αμοιβών και άλλων Ωφελημάτων (02)</t>
  </si>
  <si>
    <t>Τέλη Σκυβάλων</t>
  </si>
  <si>
    <t>Τέλη Αποχετευτικού</t>
  </si>
  <si>
    <t>Άδεια Λειτουργίας Υποστατικού</t>
  </si>
  <si>
    <r>
      <t xml:space="preserve"> </t>
    </r>
    <r>
      <rPr>
        <sz val="10"/>
        <rFont val="Arial"/>
        <family val="2"/>
      </rPr>
      <t>€</t>
    </r>
  </si>
  <si>
    <t>Ιατροφαρμακευτική Περίθαλψη (ΓΕΣΥ)</t>
  </si>
  <si>
    <t>1              1</t>
  </si>
  <si>
    <t>Λειτουργός Πληροφορικής (Κλ. Α8-Α10-Α11)</t>
  </si>
  <si>
    <t>2++        2++</t>
  </si>
  <si>
    <t xml:space="preserve">Αποζημιώση για εργασία Κυριακές  και Αργίες </t>
  </si>
  <si>
    <t>Αντιμισθία (αποσπάσεις εξωτερικού)</t>
  </si>
  <si>
    <t>Λειτουργός Διοίκησης (Κλ. Α8-Α10-Α11)</t>
  </si>
  <si>
    <t xml:space="preserve">Επίδομα Παραστάσεως </t>
  </si>
  <si>
    <t>Προτ. Προϋπ.για το έτος 2022</t>
  </si>
  <si>
    <t>18            18</t>
  </si>
  <si>
    <t>Τραπεζικά Έξοδα</t>
  </si>
  <si>
    <r>
      <t xml:space="preserve"> </t>
    </r>
    <r>
      <rPr>
        <sz val="10"/>
        <rFont val="Cambria"/>
        <family val="1"/>
      </rPr>
      <t>€</t>
    </r>
  </si>
  <si>
    <t>Διενέργεια Εξετάσεων</t>
  </si>
  <si>
    <t>Δευτερεύοντα έργα</t>
  </si>
  <si>
    <t>Ανώτερη Γραμματειακός Λειτουργός (Κλ. Α10 (1) θέση προαγωγής</t>
  </si>
  <si>
    <t>Πραγματικές Δαπάνες 2021</t>
  </si>
  <si>
    <t xml:space="preserve">Εγκεκριμένος Προϋπολογισμός για το έτος  2022 </t>
  </si>
  <si>
    <t>Διαφορά/Αύξηση -Μείωση από 2022-2023</t>
  </si>
  <si>
    <t>Καταβολή Αναπληρωτικού Διορισμού</t>
  </si>
  <si>
    <t>N/A (2021)</t>
  </si>
  <si>
    <t>3              4</t>
  </si>
  <si>
    <t>1 ΘΕΣΗ ΠΡΟΑΓΩΓΗΣ</t>
  </si>
  <si>
    <t>1 ΝΕΑ ΘΕΣΗ ΓΙΑ 3 ΜΗΝΕΣ</t>
  </si>
  <si>
    <t>2022    2023</t>
  </si>
  <si>
    <t xml:space="preserve"> Πλήρωση θέσης από 01/01/23</t>
  </si>
  <si>
    <t>Νέες Τεχνολογικές Προμήθειες</t>
  </si>
  <si>
    <t>Μετονομασία Άρθρου</t>
  </si>
  <si>
    <t>Συμφωνίες Συντήρησης Εξοπλισμού</t>
  </si>
  <si>
    <r>
      <t>Σύνολο  Αμοιβών και άλλων Ωφελημάτων</t>
    </r>
    <r>
      <rPr>
        <sz val="10"/>
        <rFont val="Arial Greek"/>
        <family val="0"/>
      </rPr>
      <t xml:space="preserve"> </t>
    </r>
  </si>
  <si>
    <t>Απασχόληση Εργοδοτουμένων Ορισμένου Χρόνου  (ΕΟΧ)</t>
  </si>
  <si>
    <r>
      <t>Β.Γραμματειακός Λειτουργός (Κλ. Α2-Α5-Α7</t>
    </r>
    <r>
      <rPr>
        <vertAlign val="superscript"/>
        <sz val="10"/>
        <rFont val="Arial Greek"/>
        <family val="2"/>
      </rPr>
      <t>+2</t>
    </r>
    <r>
      <rPr>
        <sz val="10"/>
        <rFont val="Arial Greek"/>
        <family val="0"/>
      </rPr>
      <t>)</t>
    </r>
  </si>
  <si>
    <t>Εγκ. Προϋπ.για το έτος 2022</t>
  </si>
  <si>
    <t>1            1++</t>
  </si>
  <si>
    <t>Λειτουργός Διοίκησης Α' Κλ. Α11(ΙΙ)</t>
  </si>
  <si>
    <t>0               2</t>
  </si>
  <si>
    <t>7               7</t>
  </si>
  <si>
    <t>1               1</t>
  </si>
  <si>
    <t>0               1</t>
  </si>
  <si>
    <t>Λειτουργός Λογιστηρίου (Κλ. Α8-Α10-Α11)</t>
  </si>
  <si>
    <t>4               6</t>
  </si>
  <si>
    <t>Λαμβάνεται πρόνοια για 2 θέσεις ΕΟΧ ΒΓΛ Κλ. Α2  για περίοδο 10 μηνών ή ενωρίτερα μέχρι την πλήρωση των μόνιμων θέσεων.</t>
  </si>
  <si>
    <t>ΠΡΟΫΠΟΛΟΓΙΣΜΟΣ 2023-2024-2025</t>
  </si>
  <si>
    <t>Εγκεκριμένος αριθμός θέσεων έτους</t>
  </si>
  <si>
    <t>Προτεινόμενος Προϋπ. για το έτος 2023</t>
  </si>
  <si>
    <t>Προτεινόμενος Προϋπ. για το έτος 2024</t>
  </si>
  <si>
    <t>Προτεινόμενος Προϋπ. για το έτος 2025</t>
  </si>
  <si>
    <t>Τίτλος 'Αρθρου</t>
  </si>
  <si>
    <t>Έξοδα Κινήσεως</t>
  </si>
  <si>
    <t>Έξοδα Λειτουργίας Γραφείου</t>
  </si>
  <si>
    <t xml:space="preserve">Διάφορα Έξοδα Γραφείου </t>
  </si>
  <si>
    <t>ΠΣΕΑ - Υπηρεσία Έκτακτης Ανάγκης</t>
  </si>
  <si>
    <t>Επιδόματα Εκτός Έδρας</t>
  </si>
  <si>
    <t>Έξοδα Φιλοξενίας</t>
  </si>
  <si>
    <t>Έπιπλα και Εξοπλισμός</t>
  </si>
  <si>
    <t>Η μία εκ των θέσεων Συντάκτη σημειώνεται με διπλό σταυρό (++) και με την κένωσή της καταγείται.</t>
  </si>
  <si>
    <t>Οι κάτοχοι της θέσης  ανελίσσονται πάνω σε προσωπική βάση στην κλίμακα Α8-10-11 ευθύς ως συμπληρώσουν 8ετή υπηρεσία. Οι θέσεις είναι σημειωμένες με διπλό σταυρό (++) και με την κένωσή τους καταργούνται.</t>
  </si>
  <si>
    <t>Η θέση σημειώθηκε με διπλό σταυρό (++) . Με την κένωσή της καταργείται.</t>
  </si>
  <si>
    <t>Η θέση αναμένεται να πληρωθεί εντός του 2023.</t>
  </si>
  <si>
    <t>Οι θέσεις Γραφέα Ειδήσεων κλ. Α2-5-7(ΙΙ) μετονομόζονται  σε Β. Γραμματειακό  Λειτουργό Κλ. Α2-5-7(ΙΙ). Δημιουργία 2 πρόσθετων θέσεων με πρόνοια για 3 μήνες.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</si>
</sst>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#,##0;[Red]#,##0"/>
    <numFmt numFmtId="195" formatCode="[$€-2]\ #,##0"/>
    <numFmt numFmtId="196" formatCode="#,##0_ ;[Red]\-#,##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 ;[Red]\-0\ "/>
  </numFmts>
  <fonts count="5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vertAlign val="superscript"/>
      <sz val="10"/>
      <name val="Arial Greek"/>
      <family val="2"/>
    </font>
    <font>
      <sz val="10"/>
      <name val="Arial"/>
      <family val="2"/>
    </font>
    <font>
      <sz val="9"/>
      <name val="Arial Greek"/>
      <family val="2"/>
    </font>
    <font>
      <b/>
      <sz val="9"/>
      <name val="Arial Greek"/>
      <family val="2"/>
    </font>
    <font>
      <b/>
      <sz val="11"/>
      <name val="Arial Greek"/>
      <family val="2"/>
    </font>
    <font>
      <b/>
      <i/>
      <sz val="8"/>
      <name val="Arial Greek"/>
      <family val="0"/>
    </font>
    <font>
      <sz val="8"/>
      <name val="Arial Greek"/>
      <family val="0"/>
    </font>
    <font>
      <sz val="10"/>
      <name val="Cambria"/>
      <family val="1"/>
    </font>
    <font>
      <b/>
      <sz val="10"/>
      <name val="Cambria"/>
      <family val="1"/>
    </font>
    <font>
      <u val="single"/>
      <sz val="10"/>
      <name val="Verdana"/>
      <family val="2"/>
    </font>
    <font>
      <u val="single"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8" fillId="0" borderId="0" xfId="0" applyNumberFormat="1" applyFont="1" applyAlignment="1" quotePrefix="1">
      <alignment horizontal="left" wrapText="1"/>
    </xf>
    <xf numFmtId="0" fontId="1" fillId="0" borderId="0" xfId="0" applyFont="1" applyAlignment="1">
      <alignment/>
    </xf>
    <xf numFmtId="3" fontId="9" fillId="0" borderId="0" xfId="0" applyNumberFormat="1" applyFont="1" applyAlignment="1" quotePrefix="1">
      <alignment horizontal="left" wrapText="1"/>
    </xf>
    <xf numFmtId="3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left" wrapText="1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 quotePrefix="1">
      <alignment horizontal="left" wrapText="1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38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 quotePrefix="1">
      <alignment horizontal="left" wrapText="1"/>
    </xf>
    <xf numFmtId="3" fontId="1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Fill="1" applyAlignment="1">
      <alignment horizontal="left" wrapText="1"/>
    </xf>
    <xf numFmtId="38" fontId="0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 wrapText="1"/>
    </xf>
    <xf numFmtId="3" fontId="1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96" fontId="1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8" fontId="14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8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 quotePrefix="1">
      <alignment horizontal="right"/>
    </xf>
    <xf numFmtId="3" fontId="13" fillId="0" borderId="0" xfId="0" applyNumberFormat="1" applyFont="1" applyAlignment="1" quotePrefix="1">
      <alignment/>
    </xf>
    <xf numFmtId="3" fontId="14" fillId="0" borderId="0" xfId="0" applyNumberFormat="1" applyFont="1" applyAlignment="1">
      <alignment/>
    </xf>
    <xf numFmtId="196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justify" wrapText="1"/>
    </xf>
    <xf numFmtId="0" fontId="8" fillId="0" borderId="0" xfId="0" applyFont="1" applyAlignment="1">
      <alignment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3" fontId="0" fillId="0" borderId="0" xfId="0" applyNumberFormat="1" applyFont="1" applyAlignment="1" quotePrefix="1">
      <alignment/>
    </xf>
    <xf numFmtId="3" fontId="16" fillId="0" borderId="0" xfId="53" applyNumberFormat="1" applyFont="1" applyAlignment="1" applyProtection="1" quotePrefix="1">
      <alignment horizontal="left" wrapText="1"/>
      <protection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wrapText="1"/>
    </xf>
    <xf numFmtId="3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center" wrapText="1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 quotePrefix="1">
      <alignment horizontal="center"/>
    </xf>
    <xf numFmtId="196" fontId="1" fillId="0" borderId="0" xfId="0" applyNumberFormat="1" applyFont="1" applyAlignment="1">
      <alignment horizontal="right"/>
    </xf>
    <xf numFmtId="49" fontId="0" fillId="0" borderId="0" xfId="0" applyNumberFormat="1" applyFont="1" applyAlignment="1" quotePrefix="1">
      <alignment horizontal="center"/>
    </xf>
    <xf numFmtId="38" fontId="1" fillId="0" borderId="0" xfId="0" applyNumberFormat="1" applyFont="1" applyAlignment="1" quotePrefix="1">
      <alignment horizontal="right"/>
    </xf>
    <xf numFmtId="0" fontId="0" fillId="0" borderId="10" xfId="0" applyFont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3" fontId="13" fillId="0" borderId="0" xfId="0" applyNumberFormat="1" applyFont="1" applyFill="1" applyAlignment="1" quotePrefix="1">
      <alignment/>
    </xf>
    <xf numFmtId="3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13" fillId="0" borderId="0" xfId="0" applyNumberFormat="1" applyFont="1" applyFill="1" applyAlignment="1" quotePrefix="1">
      <alignment horizontal="right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 horizontal="left" wrapText="1"/>
    </xf>
    <xf numFmtId="3" fontId="13" fillId="33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9"/>
  <sheetViews>
    <sheetView tabSelected="1" view="pageBreakPreview" zoomScaleSheetLayoutView="100" workbookViewId="0" topLeftCell="A142">
      <selection activeCell="I163" sqref="I163"/>
    </sheetView>
  </sheetViews>
  <sheetFormatPr defaultColWidth="9.00390625" defaultRowHeight="12.75"/>
  <cols>
    <col min="1" max="1" width="5.375" style="24" customWidth="1"/>
    <col min="2" max="2" width="12.125" style="24" customWidth="1"/>
    <col min="3" max="3" width="2.875" style="24" customWidth="1"/>
    <col min="4" max="4" width="34.875" style="24" bestFit="1" customWidth="1"/>
    <col min="5" max="5" width="11.875" style="24" customWidth="1"/>
    <col min="6" max="6" width="16.125" style="49" customWidth="1"/>
    <col min="7" max="7" width="13.75390625" style="11" customWidth="1"/>
    <col min="8" max="8" width="13.625" style="55" customWidth="1"/>
    <col min="9" max="9" width="13.375" style="55" customWidth="1"/>
    <col min="10" max="10" width="9.25390625" style="11" customWidth="1"/>
    <col min="11" max="11" width="32.75390625" style="66" customWidth="1"/>
    <col min="12" max="16384" width="9.125" style="24" customWidth="1"/>
  </cols>
  <sheetData>
    <row r="1" spans="1:11" ht="8.25" customHeight="1">
      <c r="A1" s="120" t="s">
        <v>127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1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63.75">
      <c r="A5" s="62" t="s">
        <v>58</v>
      </c>
      <c r="B5" s="97" t="s">
        <v>128</v>
      </c>
      <c r="C5" s="113"/>
      <c r="D5" s="62" t="s">
        <v>73</v>
      </c>
      <c r="E5" s="117" t="s">
        <v>101</v>
      </c>
      <c r="F5" s="117" t="s">
        <v>102</v>
      </c>
      <c r="G5" s="118" t="s">
        <v>129</v>
      </c>
      <c r="H5" s="118" t="s">
        <v>130</v>
      </c>
      <c r="I5" s="118" t="s">
        <v>131</v>
      </c>
      <c r="J5" s="118" t="s">
        <v>103</v>
      </c>
      <c r="K5" s="32"/>
    </row>
    <row r="6" spans="1:11" ht="12.75">
      <c r="A6" s="62"/>
      <c r="B6" s="26" t="s">
        <v>109</v>
      </c>
      <c r="C6" s="26"/>
      <c r="D6" s="62"/>
      <c r="E6" s="63" t="s">
        <v>85</v>
      </c>
      <c r="F6" s="45" t="s">
        <v>97</v>
      </c>
      <c r="G6" s="63" t="s">
        <v>85</v>
      </c>
      <c r="H6" s="45" t="s">
        <v>97</v>
      </c>
      <c r="I6" s="45" t="s">
        <v>97</v>
      </c>
      <c r="J6" s="45" t="s">
        <v>97</v>
      </c>
      <c r="K6" s="1"/>
    </row>
    <row r="7" spans="1:6" ht="12.75">
      <c r="A7" s="64" t="s">
        <v>59</v>
      </c>
      <c r="D7" s="65" t="s">
        <v>3</v>
      </c>
      <c r="E7" s="51"/>
      <c r="F7" s="46"/>
    </row>
    <row r="8" spans="1:6" ht="12.75">
      <c r="A8" s="54">
        <v>102</v>
      </c>
      <c r="D8" s="65" t="s">
        <v>4</v>
      </c>
      <c r="E8" s="51">
        <v>927495</v>
      </c>
      <c r="F8" s="46"/>
    </row>
    <row r="9" spans="1:11" ht="12.75">
      <c r="A9" s="54">
        <v>1</v>
      </c>
      <c r="B9" s="24" t="s">
        <v>87</v>
      </c>
      <c r="D9" s="24" t="s">
        <v>5</v>
      </c>
      <c r="E9" s="51"/>
      <c r="F9" s="67">
        <v>64932</v>
      </c>
      <c r="G9" s="11">
        <v>64713</v>
      </c>
      <c r="H9" s="55">
        <v>67333</v>
      </c>
      <c r="I9" s="55">
        <v>69953</v>
      </c>
      <c r="J9" s="11">
        <f>SUM(G9-F9)</f>
        <v>-219</v>
      </c>
      <c r="K9" s="5" t="s">
        <v>110</v>
      </c>
    </row>
    <row r="10" spans="1:6" ht="12.75">
      <c r="A10" s="54"/>
      <c r="D10" s="65" t="s">
        <v>6</v>
      </c>
      <c r="E10" s="51"/>
      <c r="F10" s="67"/>
    </row>
    <row r="11" spans="1:10" ht="14.25">
      <c r="A11" s="54">
        <v>2</v>
      </c>
      <c r="B11" s="24" t="s">
        <v>87</v>
      </c>
      <c r="D11" s="24" t="s">
        <v>55</v>
      </c>
      <c r="E11" s="51"/>
      <c r="F11" s="67">
        <v>59564</v>
      </c>
      <c r="G11" s="11">
        <v>61666</v>
      </c>
      <c r="H11" s="55">
        <v>63768</v>
      </c>
      <c r="I11" s="55">
        <v>65870</v>
      </c>
      <c r="J11" s="11">
        <f aca="true" t="shared" si="0" ref="J11:J24">SUM(G11-F11)</f>
        <v>2102</v>
      </c>
    </row>
    <row r="12" spans="1:11" ht="14.25">
      <c r="A12" s="54">
        <v>3</v>
      </c>
      <c r="B12" s="24" t="s">
        <v>106</v>
      </c>
      <c r="D12" s="24" t="s">
        <v>56</v>
      </c>
      <c r="E12" s="51"/>
      <c r="F12" s="67">
        <v>141789</v>
      </c>
      <c r="G12" s="11">
        <v>154730</v>
      </c>
      <c r="H12" s="55">
        <v>185365</v>
      </c>
      <c r="I12" s="55">
        <v>189654</v>
      </c>
      <c r="J12" s="11">
        <f t="shared" si="0"/>
        <v>12941</v>
      </c>
      <c r="K12" s="68" t="s">
        <v>108</v>
      </c>
    </row>
    <row r="13" spans="1:11" ht="36">
      <c r="A13" s="54">
        <v>4</v>
      </c>
      <c r="B13" s="24" t="s">
        <v>95</v>
      </c>
      <c r="D13" s="24" t="s">
        <v>57</v>
      </c>
      <c r="E13" s="51"/>
      <c r="F13" s="67">
        <v>564549</v>
      </c>
      <c r="G13" s="11">
        <v>572139</v>
      </c>
      <c r="H13" s="55">
        <v>611776</v>
      </c>
      <c r="I13" s="55">
        <v>670684</v>
      </c>
      <c r="J13" s="11">
        <f t="shared" si="0"/>
        <v>7590</v>
      </c>
      <c r="K13" s="2" t="s">
        <v>140</v>
      </c>
    </row>
    <row r="14" spans="1:12" ht="75" customHeight="1">
      <c r="A14" s="54">
        <v>5</v>
      </c>
      <c r="B14" s="24" t="s">
        <v>89</v>
      </c>
      <c r="D14" s="24" t="s">
        <v>70</v>
      </c>
      <c r="E14" s="51"/>
      <c r="F14" s="67">
        <v>64261</v>
      </c>
      <c r="G14" s="11">
        <v>66655</v>
      </c>
      <c r="H14" s="55">
        <v>69049</v>
      </c>
      <c r="I14" s="55">
        <v>69049</v>
      </c>
      <c r="J14" s="11">
        <f t="shared" si="0"/>
        <v>2394</v>
      </c>
      <c r="K14" s="114" t="s">
        <v>141</v>
      </c>
      <c r="L14" s="69"/>
    </row>
    <row r="15" spans="4:12" ht="12.75">
      <c r="D15" s="65" t="s">
        <v>8</v>
      </c>
      <c r="E15" s="51"/>
      <c r="F15" s="67"/>
      <c r="J15" s="11">
        <f t="shared" si="0"/>
        <v>0</v>
      </c>
      <c r="L15" s="69"/>
    </row>
    <row r="16" spans="1:12" ht="12.75">
      <c r="A16" s="54">
        <v>6</v>
      </c>
      <c r="B16" s="52" t="s">
        <v>123</v>
      </c>
      <c r="C16" s="52"/>
      <c r="D16" s="53" t="s">
        <v>119</v>
      </c>
      <c r="E16" s="51"/>
      <c r="F16" s="67">
        <v>0</v>
      </c>
      <c r="G16" s="11">
        <v>54183</v>
      </c>
      <c r="H16" s="55">
        <v>55823</v>
      </c>
      <c r="I16" s="55">
        <v>56915</v>
      </c>
      <c r="J16" s="11">
        <f>SUM(G16-F16)</f>
        <v>54183</v>
      </c>
      <c r="K16" s="68" t="s">
        <v>107</v>
      </c>
      <c r="L16" s="69"/>
    </row>
    <row r="17" spans="1:12" ht="24">
      <c r="A17" s="54">
        <v>7</v>
      </c>
      <c r="B17" s="24" t="s">
        <v>118</v>
      </c>
      <c r="D17" s="3" t="s">
        <v>92</v>
      </c>
      <c r="E17" s="51"/>
      <c r="F17" s="67">
        <v>52545</v>
      </c>
      <c r="G17" s="11">
        <v>0</v>
      </c>
      <c r="H17" s="55">
        <v>0</v>
      </c>
      <c r="I17" s="55">
        <v>0</v>
      </c>
      <c r="J17" s="11">
        <f t="shared" si="0"/>
        <v>-52545</v>
      </c>
      <c r="K17" s="70" t="s">
        <v>142</v>
      </c>
      <c r="L17" s="69"/>
    </row>
    <row r="18" spans="1:12" ht="12.75">
      <c r="A18" s="54">
        <v>8</v>
      </c>
      <c r="B18" s="52" t="s">
        <v>123</v>
      </c>
      <c r="C18" s="52"/>
      <c r="D18" s="3" t="s">
        <v>124</v>
      </c>
      <c r="E18" s="51"/>
      <c r="F18" s="67">
        <v>0</v>
      </c>
      <c r="G18" s="11">
        <v>5539</v>
      </c>
      <c r="H18" s="55">
        <v>22157</v>
      </c>
      <c r="I18" s="55">
        <v>22773</v>
      </c>
      <c r="J18" s="11">
        <f t="shared" si="0"/>
        <v>5539</v>
      </c>
      <c r="K18" s="68" t="s">
        <v>108</v>
      </c>
      <c r="L18" s="69"/>
    </row>
    <row r="19" spans="1:12" ht="25.5">
      <c r="A19" s="54">
        <v>9</v>
      </c>
      <c r="B19" s="24" t="s">
        <v>122</v>
      </c>
      <c r="D19" s="27" t="s">
        <v>88</v>
      </c>
      <c r="E19" s="51"/>
      <c r="F19" s="67">
        <v>22157</v>
      </c>
      <c r="G19" s="11">
        <v>28927</v>
      </c>
      <c r="H19" s="116">
        <v>47327</v>
      </c>
      <c r="I19" s="116">
        <v>49081</v>
      </c>
      <c r="J19" s="11">
        <f t="shared" si="0"/>
        <v>6770</v>
      </c>
      <c r="K19" s="68" t="s">
        <v>108</v>
      </c>
      <c r="L19" s="69"/>
    </row>
    <row r="20" spans="1:12" ht="25.5">
      <c r="A20" s="54">
        <v>12</v>
      </c>
      <c r="B20" s="24" t="s">
        <v>122</v>
      </c>
      <c r="D20" s="26" t="s">
        <v>100</v>
      </c>
      <c r="E20" s="51"/>
      <c r="F20" s="67">
        <v>44000</v>
      </c>
      <c r="G20" s="11">
        <v>45715</v>
      </c>
      <c r="H20" s="55">
        <v>47260</v>
      </c>
      <c r="I20" s="55">
        <v>48900</v>
      </c>
      <c r="J20" s="11">
        <f t="shared" si="0"/>
        <v>1715</v>
      </c>
      <c r="K20" s="12"/>
      <c r="L20" s="69"/>
    </row>
    <row r="21" spans="1:11" ht="25.5">
      <c r="A21" s="54">
        <v>13</v>
      </c>
      <c r="B21" s="24" t="s">
        <v>122</v>
      </c>
      <c r="D21" s="26" t="s">
        <v>71</v>
      </c>
      <c r="F21" s="67">
        <v>3250</v>
      </c>
      <c r="G21" s="11">
        <v>37529</v>
      </c>
      <c r="H21" s="55">
        <v>37702</v>
      </c>
      <c r="I21" s="55">
        <v>38360</v>
      </c>
      <c r="J21" s="11">
        <f t="shared" si="0"/>
        <v>34279</v>
      </c>
      <c r="K21" s="115" t="s">
        <v>143</v>
      </c>
    </row>
    <row r="22" spans="1:11" ht="60">
      <c r="A22" s="54">
        <v>14</v>
      </c>
      <c r="B22" s="24" t="s">
        <v>125</v>
      </c>
      <c r="D22" s="26" t="s">
        <v>116</v>
      </c>
      <c r="E22" s="51"/>
      <c r="F22" s="67">
        <v>134126</v>
      </c>
      <c r="G22" s="11">
        <v>99292</v>
      </c>
      <c r="H22" s="55">
        <v>120708</v>
      </c>
      <c r="I22" s="55">
        <v>132773</v>
      </c>
      <c r="J22" s="11">
        <f t="shared" si="0"/>
        <v>-34834</v>
      </c>
      <c r="K22" s="5" t="s">
        <v>144</v>
      </c>
    </row>
    <row r="23" spans="1:11" ht="12.75">
      <c r="A23" s="54"/>
      <c r="D23" s="6" t="s">
        <v>51</v>
      </c>
      <c r="E23" s="51"/>
      <c r="F23" s="67"/>
      <c r="K23" s="7"/>
    </row>
    <row r="24" spans="1:11" ht="12.75">
      <c r="A24" s="71">
        <v>16</v>
      </c>
      <c r="B24" s="67" t="s">
        <v>9</v>
      </c>
      <c r="C24" s="67"/>
      <c r="D24" s="72" t="s">
        <v>77</v>
      </c>
      <c r="E24" s="51">
        <v>22775</v>
      </c>
      <c r="F24" s="67">
        <v>24310</v>
      </c>
      <c r="G24" s="11">
        <v>25870</v>
      </c>
      <c r="H24" s="55">
        <v>27163</v>
      </c>
      <c r="I24" s="55">
        <v>27300</v>
      </c>
      <c r="J24" s="11">
        <f t="shared" si="0"/>
        <v>1560</v>
      </c>
      <c r="K24" s="23"/>
    </row>
    <row r="25" spans="1:11" ht="12.75">
      <c r="A25" s="71"/>
      <c r="B25" s="67"/>
      <c r="C25" s="67"/>
      <c r="D25" s="72"/>
      <c r="E25" s="67"/>
      <c r="F25" s="67"/>
      <c r="K25" s="4"/>
    </row>
    <row r="26" spans="1:11" ht="12.75">
      <c r="A26" s="54"/>
      <c r="B26" s="54"/>
      <c r="C26" s="54"/>
      <c r="D26" s="54"/>
      <c r="E26" s="8">
        <f>SUM(E8:E24)</f>
        <v>950270</v>
      </c>
      <c r="F26" s="9">
        <f>SUM(F9:F25)</f>
        <v>1175483</v>
      </c>
      <c r="G26" s="38">
        <f>SUM(G9:G25)</f>
        <v>1216958</v>
      </c>
      <c r="H26" s="45">
        <f>SUM(H9:H25)</f>
        <v>1355431</v>
      </c>
      <c r="I26" s="45">
        <f>SUM(I9:I25)</f>
        <v>1441312</v>
      </c>
      <c r="J26" s="38"/>
      <c r="K26" s="31"/>
    </row>
    <row r="27" spans="1:11" ht="63.75">
      <c r="A27" s="62" t="s">
        <v>58</v>
      </c>
      <c r="B27" s="62" t="s">
        <v>1</v>
      </c>
      <c r="C27" s="62"/>
      <c r="D27" s="62" t="s">
        <v>73</v>
      </c>
      <c r="E27" s="117" t="s">
        <v>101</v>
      </c>
      <c r="F27" s="118" t="s">
        <v>94</v>
      </c>
      <c r="G27" s="118" t="s">
        <v>129</v>
      </c>
      <c r="H27" s="118" t="s">
        <v>130</v>
      </c>
      <c r="I27" s="118" t="s">
        <v>131</v>
      </c>
      <c r="J27" s="118" t="s">
        <v>103</v>
      </c>
      <c r="K27" s="29"/>
    </row>
    <row r="28" spans="1:11" ht="12.75">
      <c r="A28" s="64"/>
      <c r="B28" s="26" t="s">
        <v>109</v>
      </c>
      <c r="C28" s="26"/>
      <c r="E28" s="63" t="s">
        <v>85</v>
      </c>
      <c r="F28" s="63" t="s">
        <v>85</v>
      </c>
      <c r="G28" s="63" t="s">
        <v>85</v>
      </c>
      <c r="H28" s="45" t="s">
        <v>97</v>
      </c>
      <c r="I28" s="45" t="s">
        <v>97</v>
      </c>
      <c r="J28" s="63" t="s">
        <v>85</v>
      </c>
      <c r="K28" s="1"/>
    </row>
    <row r="29" spans="1:11" ht="12.75">
      <c r="A29" s="54">
        <v>104</v>
      </c>
      <c r="D29" s="24" t="s">
        <v>10</v>
      </c>
      <c r="E29" s="33">
        <v>1291</v>
      </c>
      <c r="F29" s="73">
        <v>0</v>
      </c>
      <c r="G29" s="39" t="s">
        <v>50</v>
      </c>
      <c r="H29" s="56" t="s">
        <v>50</v>
      </c>
      <c r="I29" s="56" t="s">
        <v>50</v>
      </c>
      <c r="K29" s="66" t="s">
        <v>7</v>
      </c>
    </row>
    <row r="30" spans="1:11" ht="25.5">
      <c r="A30" s="54">
        <v>105</v>
      </c>
      <c r="B30" s="24" t="s">
        <v>121</v>
      </c>
      <c r="D30" s="26" t="s">
        <v>75</v>
      </c>
      <c r="E30" s="51">
        <v>175923</v>
      </c>
      <c r="F30" s="73">
        <v>183707</v>
      </c>
      <c r="G30" s="39">
        <v>196963</v>
      </c>
      <c r="H30" s="56">
        <v>206607</v>
      </c>
      <c r="I30" s="56">
        <v>217120</v>
      </c>
      <c r="J30" s="11">
        <f>SUM(G30-F30)</f>
        <v>13256</v>
      </c>
      <c r="K30" s="23"/>
    </row>
    <row r="31" spans="1:11" ht="51">
      <c r="A31" s="54">
        <v>108</v>
      </c>
      <c r="B31" s="52" t="s">
        <v>120</v>
      </c>
      <c r="C31" s="52"/>
      <c r="D31" s="74" t="s">
        <v>115</v>
      </c>
      <c r="E31" s="51">
        <v>0</v>
      </c>
      <c r="F31" s="67">
        <v>0</v>
      </c>
      <c r="G31" s="11">
        <v>25418</v>
      </c>
      <c r="H31" s="55">
        <v>0</v>
      </c>
      <c r="I31" s="55">
        <v>0</v>
      </c>
      <c r="J31" s="11">
        <f>SUM(G31-F31)</f>
        <v>25418</v>
      </c>
      <c r="K31" s="23" t="s">
        <v>126</v>
      </c>
    </row>
    <row r="32" spans="1:6" ht="12.75">
      <c r="A32" s="64" t="s">
        <v>2</v>
      </c>
      <c r="D32" s="75" t="s">
        <v>11</v>
      </c>
      <c r="E32" s="51"/>
      <c r="F32" s="67"/>
    </row>
    <row r="33" spans="1:11" ht="12.75">
      <c r="A33" s="54">
        <v>107</v>
      </c>
      <c r="D33" s="24" t="s">
        <v>12</v>
      </c>
      <c r="E33" s="67">
        <v>78681</v>
      </c>
      <c r="F33" s="67">
        <v>98708</v>
      </c>
      <c r="G33" s="98">
        <v>105111</v>
      </c>
      <c r="H33" s="99">
        <v>118823</v>
      </c>
      <c r="I33" s="55">
        <v>131367</v>
      </c>
      <c r="J33" s="11">
        <f aca="true" t="shared" si="1" ref="J33:J48">SUM(G33-F33)</f>
        <v>6403</v>
      </c>
      <c r="K33" s="28"/>
    </row>
    <row r="34" spans="1:11" ht="12.75">
      <c r="A34" s="54">
        <v>121</v>
      </c>
      <c r="D34" s="24" t="s">
        <v>13</v>
      </c>
      <c r="E34" s="51">
        <v>11779</v>
      </c>
      <c r="F34" s="67">
        <v>21639</v>
      </c>
      <c r="G34" s="98">
        <v>58059</v>
      </c>
      <c r="H34" s="99">
        <v>76481</v>
      </c>
      <c r="I34" s="55">
        <v>98067</v>
      </c>
      <c r="J34" s="11">
        <f t="shared" si="1"/>
        <v>36420</v>
      </c>
      <c r="K34" s="23"/>
    </row>
    <row r="35" spans="1:11" ht="12.75">
      <c r="A35" s="54">
        <v>122</v>
      </c>
      <c r="D35" s="24" t="s">
        <v>14</v>
      </c>
      <c r="E35" s="51">
        <v>14223</v>
      </c>
      <c r="F35" s="67">
        <v>15000</v>
      </c>
      <c r="G35" s="11">
        <v>17000</v>
      </c>
      <c r="H35" s="11">
        <v>17000</v>
      </c>
      <c r="I35" s="11">
        <v>17000</v>
      </c>
      <c r="J35" s="11">
        <f t="shared" si="1"/>
        <v>2000</v>
      </c>
      <c r="K35" s="10"/>
    </row>
    <row r="36" spans="1:11" ht="25.5">
      <c r="A36" s="54">
        <v>123</v>
      </c>
      <c r="D36" s="26" t="s">
        <v>90</v>
      </c>
      <c r="E36" s="25">
        <v>57400</v>
      </c>
      <c r="F36" s="67">
        <v>60000</v>
      </c>
      <c r="G36" s="11">
        <v>68000</v>
      </c>
      <c r="H36" s="11">
        <v>68000</v>
      </c>
      <c r="I36" s="11">
        <v>68000</v>
      </c>
      <c r="J36" s="11">
        <f t="shared" si="1"/>
        <v>8000</v>
      </c>
      <c r="K36" s="10"/>
    </row>
    <row r="37" spans="1:11" ht="12.75">
      <c r="A37" s="54">
        <v>174</v>
      </c>
      <c r="D37" s="24" t="s">
        <v>93</v>
      </c>
      <c r="E37" s="51">
        <v>1300</v>
      </c>
      <c r="F37" s="67">
        <v>1200</v>
      </c>
      <c r="G37" s="98">
        <v>1200</v>
      </c>
      <c r="H37" s="99">
        <v>1200</v>
      </c>
      <c r="I37" s="99">
        <v>1200</v>
      </c>
      <c r="J37" s="11">
        <f t="shared" si="1"/>
        <v>0</v>
      </c>
      <c r="K37" s="10"/>
    </row>
    <row r="38" spans="1:11" ht="12.75">
      <c r="A38" s="54">
        <v>181</v>
      </c>
      <c r="D38" s="24" t="s">
        <v>15</v>
      </c>
      <c r="E38" s="51">
        <v>152915</v>
      </c>
      <c r="F38" s="11">
        <v>182356</v>
      </c>
      <c r="G38" s="98">
        <v>194474</v>
      </c>
      <c r="H38" s="99">
        <v>210057</v>
      </c>
      <c r="I38" s="99">
        <v>226283</v>
      </c>
      <c r="J38" s="11">
        <f t="shared" si="1"/>
        <v>12118</v>
      </c>
      <c r="K38" s="23"/>
    </row>
    <row r="39" spans="1:11" ht="25.5">
      <c r="A39" s="54">
        <v>182</v>
      </c>
      <c r="D39" s="26" t="s">
        <v>16</v>
      </c>
      <c r="E39" s="51">
        <v>22927</v>
      </c>
      <c r="F39" s="11">
        <v>28238</v>
      </c>
      <c r="G39" s="98">
        <v>30362</v>
      </c>
      <c r="H39" s="99">
        <v>33161</v>
      </c>
      <c r="I39" s="99">
        <v>35942</v>
      </c>
      <c r="J39" s="11">
        <f t="shared" si="1"/>
        <v>2124</v>
      </c>
      <c r="K39" s="23"/>
    </row>
    <row r="40" spans="1:15" ht="12.75">
      <c r="A40" s="54">
        <v>183</v>
      </c>
      <c r="D40" s="24" t="s">
        <v>60</v>
      </c>
      <c r="E40" s="25">
        <v>230581</v>
      </c>
      <c r="F40" s="67">
        <v>60000</v>
      </c>
      <c r="G40" s="98">
        <v>41000</v>
      </c>
      <c r="H40" s="99">
        <v>48070</v>
      </c>
      <c r="I40" s="99">
        <v>65070</v>
      </c>
      <c r="J40" s="11">
        <f t="shared" si="1"/>
        <v>-19000</v>
      </c>
      <c r="K40" s="12"/>
      <c r="L40" s="26"/>
      <c r="M40" s="26"/>
      <c r="N40" s="26"/>
      <c r="O40" s="26"/>
    </row>
    <row r="41" spans="1:11" ht="12.75">
      <c r="A41" s="54">
        <v>185</v>
      </c>
      <c r="D41" s="24" t="s">
        <v>79</v>
      </c>
      <c r="E41" s="51">
        <v>7851</v>
      </c>
      <c r="F41" s="67">
        <v>16500</v>
      </c>
      <c r="G41" s="98">
        <v>16500</v>
      </c>
      <c r="H41" s="99">
        <v>16500</v>
      </c>
      <c r="I41" s="99">
        <v>16500</v>
      </c>
      <c r="J41" s="11">
        <f t="shared" si="1"/>
        <v>0</v>
      </c>
      <c r="K41" s="10"/>
    </row>
    <row r="42" spans="1:11" ht="12.75">
      <c r="A42" s="54">
        <v>199</v>
      </c>
      <c r="D42" s="24" t="s">
        <v>17</v>
      </c>
      <c r="E42" s="51">
        <v>0</v>
      </c>
      <c r="F42" s="22">
        <v>0</v>
      </c>
      <c r="G42" s="100">
        <v>0</v>
      </c>
      <c r="H42" s="101">
        <v>0</v>
      </c>
      <c r="I42" s="101">
        <v>0</v>
      </c>
      <c r="J42" s="11">
        <f t="shared" si="1"/>
        <v>0</v>
      </c>
      <c r="K42" s="23"/>
    </row>
    <row r="43" spans="1:11" ht="12.75">
      <c r="A43" s="54">
        <v>439</v>
      </c>
      <c r="D43" s="24" t="s">
        <v>54</v>
      </c>
      <c r="E43" s="51">
        <v>27577</v>
      </c>
      <c r="F43" s="11">
        <v>33221</v>
      </c>
      <c r="G43" s="98">
        <v>35720</v>
      </c>
      <c r="H43" s="99">
        <v>39013</v>
      </c>
      <c r="I43" s="99">
        <v>42285</v>
      </c>
      <c r="J43" s="11">
        <f t="shared" si="1"/>
        <v>2499</v>
      </c>
      <c r="K43" s="23"/>
    </row>
    <row r="44" spans="1:11" ht="12.75">
      <c r="A44" s="54">
        <v>440</v>
      </c>
      <c r="D44" s="24" t="s">
        <v>86</v>
      </c>
      <c r="E44" s="51">
        <v>39420</v>
      </c>
      <c r="F44" s="67">
        <v>48500</v>
      </c>
      <c r="G44" s="98">
        <v>52000</v>
      </c>
      <c r="H44" s="99">
        <v>56000</v>
      </c>
      <c r="I44" s="99">
        <v>60000</v>
      </c>
      <c r="J44" s="11">
        <f t="shared" si="1"/>
        <v>3500</v>
      </c>
      <c r="K44" s="23"/>
    </row>
    <row r="45" spans="1:14" ht="12.75">
      <c r="A45" s="54">
        <v>441</v>
      </c>
      <c r="D45" s="24" t="s">
        <v>18</v>
      </c>
      <c r="E45" s="51">
        <v>40127</v>
      </c>
      <c r="F45" s="67">
        <v>46603</v>
      </c>
      <c r="G45" s="98">
        <v>43368</v>
      </c>
      <c r="H45" s="99">
        <v>51900</v>
      </c>
      <c r="I45" s="99">
        <v>55000</v>
      </c>
      <c r="J45" s="11">
        <f t="shared" si="1"/>
        <v>-3235</v>
      </c>
      <c r="K45" s="12"/>
      <c r="L45" s="26"/>
      <c r="M45" s="26"/>
      <c r="N45" s="26"/>
    </row>
    <row r="46" spans="1:11" ht="18.75" customHeight="1">
      <c r="A46" s="54">
        <v>442</v>
      </c>
      <c r="D46" s="24" t="s">
        <v>53</v>
      </c>
      <c r="E46" s="25">
        <v>7966</v>
      </c>
      <c r="F46" s="67">
        <v>8290</v>
      </c>
      <c r="G46" s="98">
        <v>8900</v>
      </c>
      <c r="H46" s="99">
        <v>9320</v>
      </c>
      <c r="I46" s="99">
        <v>9727</v>
      </c>
      <c r="J46" s="11">
        <f t="shared" si="1"/>
        <v>610</v>
      </c>
      <c r="K46" s="23"/>
    </row>
    <row r="47" spans="1:11" ht="12.75">
      <c r="A47" s="54">
        <v>443</v>
      </c>
      <c r="D47" s="24" t="s">
        <v>104</v>
      </c>
      <c r="E47" s="25">
        <v>1623</v>
      </c>
      <c r="F47" s="67">
        <v>0</v>
      </c>
      <c r="G47" s="98">
        <v>1500</v>
      </c>
      <c r="H47" s="98">
        <v>1500</v>
      </c>
      <c r="I47" s="98">
        <v>1500</v>
      </c>
      <c r="J47" s="11">
        <f t="shared" si="1"/>
        <v>1500</v>
      </c>
      <c r="K47" s="77"/>
    </row>
    <row r="48" spans="1:11" ht="12.75">
      <c r="A48" s="54">
        <v>581</v>
      </c>
      <c r="D48" s="24" t="s">
        <v>91</v>
      </c>
      <c r="E48" s="25"/>
      <c r="F48" s="67">
        <v>55000</v>
      </c>
      <c r="G48" s="98">
        <v>56400</v>
      </c>
      <c r="H48" s="99">
        <v>58100</v>
      </c>
      <c r="I48" s="99">
        <v>59850</v>
      </c>
      <c r="J48" s="11">
        <f t="shared" si="1"/>
        <v>1400</v>
      </c>
      <c r="K48" s="77"/>
    </row>
    <row r="49" spans="1:11" s="30" customFormat="1" ht="12.75">
      <c r="A49" s="78"/>
      <c r="E49" s="79">
        <v>53004</v>
      </c>
      <c r="F49" s="80"/>
      <c r="G49" s="102"/>
      <c r="H49" s="103"/>
      <c r="I49" s="103"/>
      <c r="J49" s="40"/>
      <c r="K49" s="36"/>
    </row>
    <row r="50" spans="1:11" s="30" customFormat="1" ht="12.75">
      <c r="A50" s="78"/>
      <c r="E50" s="81">
        <f>SUM(E26:E49)</f>
        <v>1874858</v>
      </c>
      <c r="F50" s="82">
        <f>SUM(F26:F48)</f>
        <v>2034445</v>
      </c>
      <c r="G50" s="104">
        <f>SUM(G26:G48)</f>
        <v>2168933</v>
      </c>
      <c r="H50" s="105">
        <f>SUM(H26:H48)</f>
        <v>2367163</v>
      </c>
      <c r="I50" s="105">
        <f>SUM(I26:I48)</f>
        <v>2546223</v>
      </c>
      <c r="J50" s="41">
        <f>SUM(J9:J48)</f>
        <v>134488</v>
      </c>
      <c r="K50" s="83" t="s">
        <v>19</v>
      </c>
    </row>
    <row r="51" spans="1:11" s="30" customFormat="1" ht="12.75">
      <c r="A51" s="78"/>
      <c r="E51" s="81"/>
      <c r="F51" s="82"/>
      <c r="G51" s="104"/>
      <c r="H51" s="105"/>
      <c r="I51" s="105"/>
      <c r="J51" s="41"/>
      <c r="K51" s="83"/>
    </row>
    <row r="52" spans="1:11" s="30" customFormat="1" ht="12.75">
      <c r="A52" s="78"/>
      <c r="E52" s="81"/>
      <c r="F52" s="82"/>
      <c r="G52" s="104"/>
      <c r="H52" s="105"/>
      <c r="I52" s="105"/>
      <c r="J52" s="41"/>
      <c r="K52" s="83"/>
    </row>
    <row r="53" spans="1:11" s="30" customFormat="1" ht="12.75">
      <c r="A53" s="78"/>
      <c r="E53" s="81"/>
      <c r="F53" s="82"/>
      <c r="G53" s="104"/>
      <c r="H53" s="105"/>
      <c r="I53" s="105"/>
      <c r="J53" s="41"/>
      <c r="K53" s="83"/>
    </row>
    <row r="54" spans="1:11" s="30" customFormat="1" ht="12.75">
      <c r="A54" s="78"/>
      <c r="E54" s="81"/>
      <c r="F54" s="82"/>
      <c r="G54" s="104"/>
      <c r="H54" s="105"/>
      <c r="I54" s="105"/>
      <c r="J54" s="41"/>
      <c r="K54" s="83"/>
    </row>
    <row r="55" spans="1:11" s="30" customFormat="1" ht="12.75">
      <c r="A55" s="78"/>
      <c r="E55" s="81"/>
      <c r="F55" s="82"/>
      <c r="G55" s="104"/>
      <c r="H55" s="105"/>
      <c r="I55" s="105"/>
      <c r="J55" s="41"/>
      <c r="K55" s="83"/>
    </row>
    <row r="56" spans="1:11" s="30" customFormat="1" ht="12.75">
      <c r="A56" s="78"/>
      <c r="E56" s="81"/>
      <c r="F56" s="82"/>
      <c r="G56" s="104"/>
      <c r="H56" s="105"/>
      <c r="I56" s="105"/>
      <c r="J56" s="41"/>
      <c r="K56" s="83"/>
    </row>
    <row r="57" spans="1:11" s="30" customFormat="1" ht="12.75">
      <c r="A57" s="78"/>
      <c r="E57" s="81"/>
      <c r="F57" s="82"/>
      <c r="G57" s="104"/>
      <c r="H57" s="105"/>
      <c r="I57" s="105"/>
      <c r="J57" s="41"/>
      <c r="K57" s="83"/>
    </row>
    <row r="58" spans="1:11" s="30" customFormat="1" ht="12.75">
      <c r="A58" s="78"/>
      <c r="E58" s="81"/>
      <c r="F58" s="82"/>
      <c r="G58" s="104"/>
      <c r="H58" s="105"/>
      <c r="I58" s="105"/>
      <c r="J58" s="41"/>
      <c r="K58" s="83"/>
    </row>
    <row r="59" spans="1:11" s="30" customFormat="1" ht="12.75">
      <c r="A59" s="78"/>
      <c r="E59" s="81"/>
      <c r="F59" s="82"/>
      <c r="G59" s="104"/>
      <c r="H59" s="105"/>
      <c r="I59" s="105"/>
      <c r="J59" s="41"/>
      <c r="K59" s="83"/>
    </row>
    <row r="60" spans="1:11" s="30" customFormat="1" ht="12.75">
      <c r="A60" s="78"/>
      <c r="E60" s="81"/>
      <c r="F60" s="82"/>
      <c r="G60" s="104"/>
      <c r="H60" s="105"/>
      <c r="I60" s="105"/>
      <c r="J60" s="41"/>
      <c r="K60" s="83"/>
    </row>
    <row r="61" spans="1:11" s="30" customFormat="1" ht="12.75">
      <c r="A61" s="78"/>
      <c r="E61" s="84"/>
      <c r="F61" s="80"/>
      <c r="G61" s="102"/>
      <c r="H61" s="103"/>
      <c r="I61" s="103"/>
      <c r="J61" s="40"/>
      <c r="K61" s="85"/>
    </row>
    <row r="62" spans="1:11" ht="63.75">
      <c r="A62" s="62" t="s">
        <v>66</v>
      </c>
      <c r="B62" s="62"/>
      <c r="C62" s="62"/>
      <c r="D62" s="62" t="s">
        <v>73</v>
      </c>
      <c r="E62" s="117" t="s">
        <v>101</v>
      </c>
      <c r="F62" s="118" t="s">
        <v>94</v>
      </c>
      <c r="G62" s="119" t="s">
        <v>129</v>
      </c>
      <c r="H62" s="119" t="s">
        <v>130</v>
      </c>
      <c r="I62" s="119" t="s">
        <v>131</v>
      </c>
      <c r="J62" s="118" t="s">
        <v>103</v>
      </c>
      <c r="K62" s="29"/>
    </row>
    <row r="63" spans="2:11" ht="12.75">
      <c r="B63" s="74"/>
      <c r="C63" s="74"/>
      <c r="D63" s="62"/>
      <c r="E63" s="63" t="s">
        <v>85</v>
      </c>
      <c r="F63" s="63" t="s">
        <v>85</v>
      </c>
      <c r="G63" s="106" t="s">
        <v>97</v>
      </c>
      <c r="H63" s="106" t="s">
        <v>97</v>
      </c>
      <c r="I63" s="106" t="s">
        <v>97</v>
      </c>
      <c r="J63" s="45" t="s">
        <v>97</v>
      </c>
      <c r="K63" s="1"/>
    </row>
    <row r="64" spans="1:9" ht="12.75">
      <c r="A64" s="64"/>
      <c r="D64" s="75" t="s">
        <v>80</v>
      </c>
      <c r="E64" s="51"/>
      <c r="F64" s="67"/>
      <c r="G64" s="98"/>
      <c r="H64" s="99"/>
      <c r="I64" s="99"/>
    </row>
    <row r="65" spans="5:9" ht="12.75">
      <c r="E65" s="51"/>
      <c r="F65" s="67"/>
      <c r="G65" s="98"/>
      <c r="H65" s="99"/>
      <c r="I65" s="99"/>
    </row>
    <row r="66" spans="1:28" ht="38.25">
      <c r="A66" s="54">
        <v>106</v>
      </c>
      <c r="D66" s="26" t="s">
        <v>61</v>
      </c>
      <c r="E66" s="51">
        <v>216644</v>
      </c>
      <c r="F66" s="67">
        <v>310000</v>
      </c>
      <c r="G66" s="98">
        <v>300000</v>
      </c>
      <c r="H66" s="99">
        <v>300000</v>
      </c>
      <c r="I66" s="99">
        <v>300000</v>
      </c>
      <c r="J66" s="11">
        <f>SUM(G66-F66)</f>
        <v>-10000</v>
      </c>
      <c r="K66" s="10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11" ht="12.75">
      <c r="A67" s="54">
        <v>288</v>
      </c>
      <c r="D67" s="24" t="s">
        <v>20</v>
      </c>
      <c r="E67" s="25">
        <v>16798</v>
      </c>
      <c r="F67" s="67">
        <v>3100</v>
      </c>
      <c r="G67" s="98">
        <v>7100</v>
      </c>
      <c r="H67" s="99">
        <v>6500</v>
      </c>
      <c r="I67" s="99">
        <v>6500</v>
      </c>
      <c r="J67" s="11">
        <f>SUM(G67-F67)</f>
        <v>4000</v>
      </c>
      <c r="K67" s="31"/>
    </row>
    <row r="68" spans="1:11" ht="12.75">
      <c r="A68" s="54">
        <v>289</v>
      </c>
      <c r="D68" s="24" t="s">
        <v>21</v>
      </c>
      <c r="E68" s="25">
        <v>5550</v>
      </c>
      <c r="F68" s="67">
        <v>10000</v>
      </c>
      <c r="G68" s="98">
        <v>8000</v>
      </c>
      <c r="H68" s="99">
        <v>8000</v>
      </c>
      <c r="I68" s="99">
        <v>5000</v>
      </c>
      <c r="J68" s="11">
        <f>SUM(G68-F68)</f>
        <v>-2000</v>
      </c>
      <c r="K68" s="10"/>
    </row>
    <row r="69" spans="1:11" ht="25.5">
      <c r="A69" s="54">
        <v>320</v>
      </c>
      <c r="D69" s="26" t="s">
        <v>22</v>
      </c>
      <c r="E69" s="51">
        <v>9351</v>
      </c>
      <c r="F69" s="67">
        <v>8500</v>
      </c>
      <c r="G69" s="98">
        <v>9500</v>
      </c>
      <c r="H69" s="99">
        <v>9500</v>
      </c>
      <c r="I69" s="99">
        <v>9500</v>
      </c>
      <c r="J69" s="11">
        <f>SUM(G69-F69)</f>
        <v>1000</v>
      </c>
      <c r="K69" s="31"/>
    </row>
    <row r="70" spans="1:11" ht="12.75">
      <c r="A70" s="54">
        <v>349</v>
      </c>
      <c r="D70" s="24" t="s">
        <v>23</v>
      </c>
      <c r="E70" s="11">
        <v>5000</v>
      </c>
      <c r="F70" s="67">
        <v>5000</v>
      </c>
      <c r="G70" s="98">
        <v>5000</v>
      </c>
      <c r="H70" s="99">
        <v>5000</v>
      </c>
      <c r="I70" s="99">
        <v>5000</v>
      </c>
      <c r="J70" s="11">
        <f>SUM(G70-F70)</f>
        <v>0</v>
      </c>
      <c r="K70" s="31"/>
    </row>
    <row r="71" spans="1:9" ht="12.75">
      <c r="A71" s="54"/>
      <c r="E71" s="11"/>
      <c r="F71" s="67"/>
      <c r="G71" s="98"/>
      <c r="H71" s="99"/>
      <c r="I71" s="99"/>
    </row>
    <row r="72" spans="1:11" ht="25.5">
      <c r="A72" s="54"/>
      <c r="D72" s="75" t="s">
        <v>114</v>
      </c>
      <c r="E72" s="13">
        <f aca="true" t="shared" si="2" ref="E72:J72">SUM(E66:E70)</f>
        <v>253343</v>
      </c>
      <c r="F72" s="86">
        <f>SUM(F66:F70)</f>
        <v>336600</v>
      </c>
      <c r="G72" s="107">
        <f>SUM(G66:G70)</f>
        <v>329600</v>
      </c>
      <c r="H72" s="108">
        <f>SUM(H66:H70)</f>
        <v>329000</v>
      </c>
      <c r="I72" s="108">
        <f t="shared" si="2"/>
        <v>326000</v>
      </c>
      <c r="J72" s="42">
        <f t="shared" si="2"/>
        <v>-7000</v>
      </c>
      <c r="K72" s="87" t="s">
        <v>81</v>
      </c>
    </row>
    <row r="73" spans="1:11" ht="12.75">
      <c r="A73" s="54"/>
      <c r="D73" s="75"/>
      <c r="E73" s="13"/>
      <c r="F73" s="86"/>
      <c r="G73" s="107"/>
      <c r="H73" s="108"/>
      <c r="I73" s="108"/>
      <c r="J73" s="42"/>
      <c r="K73" s="87"/>
    </row>
    <row r="74" spans="1:11" ht="12.75">
      <c r="A74" s="54"/>
      <c r="D74" s="75"/>
      <c r="E74" s="88"/>
      <c r="F74" s="35"/>
      <c r="G74" s="107"/>
      <c r="H74" s="108"/>
      <c r="I74" s="108"/>
      <c r="J74" s="42"/>
      <c r="K74" s="87"/>
    </row>
    <row r="75" spans="1:11" s="15" customFormat="1" ht="12.75">
      <c r="A75" s="14"/>
      <c r="E75" s="8"/>
      <c r="F75" s="35"/>
      <c r="G75" s="107"/>
      <c r="H75" s="108"/>
      <c r="I75" s="108"/>
      <c r="J75" s="42"/>
      <c r="K75" s="16"/>
    </row>
    <row r="76" spans="1:11" s="15" customFormat="1" ht="12.75">
      <c r="A76" s="14"/>
      <c r="E76" s="8"/>
      <c r="F76" s="35"/>
      <c r="G76" s="107"/>
      <c r="H76" s="108"/>
      <c r="I76" s="108"/>
      <c r="J76" s="42"/>
      <c r="K76" s="16"/>
    </row>
    <row r="77" spans="1:10" ht="38.25">
      <c r="A77" s="62" t="s">
        <v>67</v>
      </c>
      <c r="D77" s="65" t="s">
        <v>24</v>
      </c>
      <c r="E77" s="51"/>
      <c r="F77" s="67"/>
      <c r="G77" s="107"/>
      <c r="H77" s="108"/>
      <c r="I77" s="108"/>
      <c r="J77" s="42"/>
    </row>
    <row r="78" spans="1:9" ht="12.75">
      <c r="A78" s="54"/>
      <c r="E78" s="51"/>
      <c r="F78" s="67"/>
      <c r="G78" s="98"/>
      <c r="H78" s="99"/>
      <c r="I78" s="99"/>
    </row>
    <row r="79" spans="1:6" ht="12.75">
      <c r="A79" s="64" t="s">
        <v>69</v>
      </c>
      <c r="D79" s="65" t="s">
        <v>63</v>
      </c>
      <c r="E79" s="51"/>
      <c r="F79" s="67"/>
    </row>
    <row r="80" spans="1:11" ht="12.75">
      <c r="A80" s="54">
        <v>201</v>
      </c>
      <c r="D80" s="24" t="s">
        <v>133</v>
      </c>
      <c r="E80" s="51">
        <v>4293</v>
      </c>
      <c r="F80" s="67">
        <v>5100</v>
      </c>
      <c r="G80" s="11">
        <v>5100</v>
      </c>
      <c r="H80" s="55">
        <v>5100</v>
      </c>
      <c r="I80" s="55">
        <v>5100</v>
      </c>
      <c r="J80" s="11">
        <f>SUM(G80-F80)</f>
        <v>0</v>
      </c>
      <c r="K80" s="10"/>
    </row>
    <row r="81" spans="1:11" ht="12.75">
      <c r="A81" s="54">
        <v>202</v>
      </c>
      <c r="D81" s="24" t="s">
        <v>137</v>
      </c>
      <c r="E81" s="25">
        <v>0</v>
      </c>
      <c r="F81" s="22">
        <v>10</v>
      </c>
      <c r="G81" s="76">
        <v>10</v>
      </c>
      <c r="H81" s="57">
        <v>10</v>
      </c>
      <c r="I81" s="57">
        <v>10</v>
      </c>
      <c r="J81" s="11">
        <f>SUM(G81-F81)</f>
        <v>0</v>
      </c>
      <c r="K81" s="31"/>
    </row>
    <row r="82" spans="1:11" ht="12.75">
      <c r="A82" s="54">
        <v>203</v>
      </c>
      <c r="D82" s="24" t="s">
        <v>26</v>
      </c>
      <c r="E82" s="25" t="s">
        <v>50</v>
      </c>
      <c r="F82" s="73" t="s">
        <v>50</v>
      </c>
      <c r="G82" s="39" t="s">
        <v>50</v>
      </c>
      <c r="H82" s="56" t="s">
        <v>50</v>
      </c>
      <c r="I82" s="56" t="s">
        <v>50</v>
      </c>
      <c r="J82" s="39"/>
      <c r="K82" s="31"/>
    </row>
    <row r="83" spans="5:6" ht="12.75">
      <c r="E83" s="51"/>
      <c r="F83" s="67"/>
    </row>
    <row r="84" spans="4:11" ht="12.75">
      <c r="D84" s="65" t="s">
        <v>27</v>
      </c>
      <c r="E84" s="51">
        <f>SUM(E80:E82)</f>
        <v>4293</v>
      </c>
      <c r="F84" s="67">
        <f>SUM(F80:F82)</f>
        <v>5110</v>
      </c>
      <c r="G84" s="11">
        <f>SUM(G80:G82)</f>
        <v>5110</v>
      </c>
      <c r="H84" s="55">
        <f>SUM(H80:H82)</f>
        <v>5110</v>
      </c>
      <c r="I84" s="55">
        <f>SUM(I80:I82)</f>
        <v>5110</v>
      </c>
      <c r="J84" s="11">
        <f>SUM(J79:J81)</f>
        <v>0</v>
      </c>
      <c r="K84" s="89" t="s">
        <v>27</v>
      </c>
    </row>
    <row r="85" spans="4:11" ht="12.75">
      <c r="D85" s="65"/>
      <c r="E85" s="51"/>
      <c r="F85" s="67"/>
      <c r="K85" s="89"/>
    </row>
    <row r="86" spans="4:11" ht="12.75">
      <c r="D86" s="65"/>
      <c r="E86" s="51"/>
      <c r="F86" s="67"/>
      <c r="K86" s="89"/>
    </row>
    <row r="87" spans="4:11" ht="12.75">
      <c r="D87" s="65"/>
      <c r="E87" s="51"/>
      <c r="F87" s="67"/>
      <c r="K87" s="89"/>
    </row>
    <row r="88" spans="4:11" ht="12.75">
      <c r="D88" s="65"/>
      <c r="E88" s="51"/>
      <c r="F88" s="67"/>
      <c r="K88" s="89"/>
    </row>
    <row r="89" spans="4:11" ht="12.75">
      <c r="D89" s="65"/>
      <c r="E89" s="51"/>
      <c r="F89" s="67"/>
      <c r="K89" s="89"/>
    </row>
    <row r="90" spans="1:11" ht="63.75">
      <c r="A90" s="24" t="s">
        <v>0</v>
      </c>
      <c r="B90" s="62"/>
      <c r="C90" s="62"/>
      <c r="D90" s="62" t="s">
        <v>73</v>
      </c>
      <c r="E90" s="117" t="s">
        <v>101</v>
      </c>
      <c r="F90" s="118" t="s">
        <v>94</v>
      </c>
      <c r="G90" s="118" t="s">
        <v>129</v>
      </c>
      <c r="H90" s="118" t="s">
        <v>130</v>
      </c>
      <c r="I90" s="118" t="s">
        <v>131</v>
      </c>
      <c r="J90" s="118" t="s">
        <v>103</v>
      </c>
      <c r="K90" s="29"/>
    </row>
    <row r="91" spans="1:11" ht="12.75">
      <c r="A91" s="90" t="s">
        <v>25</v>
      </c>
      <c r="B91" s="54"/>
      <c r="C91" s="54"/>
      <c r="D91" s="62"/>
      <c r="E91" s="63" t="s">
        <v>85</v>
      </c>
      <c r="F91" s="63" t="s">
        <v>85</v>
      </c>
      <c r="G91" s="45" t="s">
        <v>97</v>
      </c>
      <c r="H91" s="45" t="s">
        <v>97</v>
      </c>
      <c r="I91" s="45" t="s">
        <v>97</v>
      </c>
      <c r="J91" s="45" t="s">
        <v>97</v>
      </c>
      <c r="K91" s="1"/>
    </row>
    <row r="92" spans="5:6" ht="12.75">
      <c r="E92" s="51"/>
      <c r="F92" s="67"/>
    </row>
    <row r="93" spans="1:6" ht="12.75">
      <c r="A93" s="54">
        <v>210</v>
      </c>
      <c r="D93" s="65" t="s">
        <v>134</v>
      </c>
      <c r="E93" s="51"/>
      <c r="F93" s="67"/>
    </row>
    <row r="94" spans="5:9" ht="12.75">
      <c r="E94" s="51"/>
      <c r="F94" s="67"/>
      <c r="G94" s="98"/>
      <c r="H94" s="99"/>
      <c r="I94" s="99"/>
    </row>
    <row r="95" spans="1:11" ht="12.75">
      <c r="A95" s="54">
        <v>211</v>
      </c>
      <c r="D95" s="26" t="s">
        <v>62</v>
      </c>
      <c r="E95" s="51">
        <v>111</v>
      </c>
      <c r="F95" s="67">
        <v>350</v>
      </c>
      <c r="G95" s="98">
        <v>250</v>
      </c>
      <c r="H95" s="99">
        <v>250</v>
      </c>
      <c r="I95" s="99">
        <v>250</v>
      </c>
      <c r="J95" s="11">
        <f aca="true" t="shared" si="3" ref="J95:J113">SUM(G95-F95)</f>
        <v>-100</v>
      </c>
      <c r="K95" s="31"/>
    </row>
    <row r="96" spans="1:11" ht="12.75">
      <c r="A96" s="54">
        <v>212</v>
      </c>
      <c r="D96" s="24" t="s">
        <v>28</v>
      </c>
      <c r="E96" s="51">
        <v>4876</v>
      </c>
      <c r="F96" s="67">
        <v>7000</v>
      </c>
      <c r="G96" s="98">
        <v>7000</v>
      </c>
      <c r="H96" s="99">
        <v>7000</v>
      </c>
      <c r="I96" s="99">
        <v>7000</v>
      </c>
      <c r="J96" s="11">
        <f t="shared" si="3"/>
        <v>0</v>
      </c>
      <c r="K96" s="31"/>
    </row>
    <row r="97" spans="1:11" ht="12.75">
      <c r="A97" s="54">
        <v>213</v>
      </c>
      <c r="D97" s="24" t="s">
        <v>29</v>
      </c>
      <c r="E97" s="51">
        <v>17045</v>
      </c>
      <c r="F97" s="67">
        <v>18500</v>
      </c>
      <c r="G97" s="98">
        <v>25000</v>
      </c>
      <c r="H97" s="98">
        <v>25000</v>
      </c>
      <c r="I97" s="98">
        <v>25000</v>
      </c>
      <c r="J97" s="11">
        <f t="shared" si="3"/>
        <v>6500</v>
      </c>
      <c r="K97" s="31"/>
    </row>
    <row r="98" spans="1:11" ht="12.75">
      <c r="A98" s="54">
        <v>214</v>
      </c>
      <c r="D98" s="24" t="s">
        <v>30</v>
      </c>
      <c r="E98" s="51">
        <v>12988</v>
      </c>
      <c r="F98" s="67">
        <v>13000</v>
      </c>
      <c r="G98" s="98">
        <v>14000</v>
      </c>
      <c r="H98" s="99">
        <v>14000</v>
      </c>
      <c r="I98" s="99">
        <v>14000</v>
      </c>
      <c r="J98" s="11">
        <f t="shared" si="3"/>
        <v>1000</v>
      </c>
      <c r="K98" s="31"/>
    </row>
    <row r="99" spans="1:11" ht="12.75">
      <c r="A99" s="54">
        <v>215</v>
      </c>
      <c r="D99" s="24" t="s">
        <v>31</v>
      </c>
      <c r="E99" s="51">
        <v>55200</v>
      </c>
      <c r="F99" s="67">
        <v>54800</v>
      </c>
      <c r="G99" s="98">
        <v>55200</v>
      </c>
      <c r="H99" s="99">
        <v>55200</v>
      </c>
      <c r="I99" s="99">
        <v>55200</v>
      </c>
      <c r="J99" s="11">
        <f t="shared" si="3"/>
        <v>400</v>
      </c>
      <c r="K99" s="31"/>
    </row>
    <row r="100" spans="1:11" ht="12.75">
      <c r="A100" s="54">
        <v>216</v>
      </c>
      <c r="D100" s="24" t="s">
        <v>32</v>
      </c>
      <c r="E100" s="51">
        <v>495</v>
      </c>
      <c r="F100" s="67">
        <v>1600</v>
      </c>
      <c r="G100" s="98">
        <v>1100</v>
      </c>
      <c r="H100" s="99">
        <v>1300</v>
      </c>
      <c r="I100" s="99">
        <v>1300</v>
      </c>
      <c r="J100" s="11">
        <f t="shared" si="3"/>
        <v>-500</v>
      </c>
      <c r="K100" s="31"/>
    </row>
    <row r="101" spans="1:11" ht="12.75">
      <c r="A101" s="54">
        <v>217</v>
      </c>
      <c r="D101" s="24" t="s">
        <v>33</v>
      </c>
      <c r="E101" s="25">
        <v>0</v>
      </c>
      <c r="F101" s="67">
        <v>100</v>
      </c>
      <c r="G101" s="98">
        <v>100</v>
      </c>
      <c r="H101" s="99">
        <v>100</v>
      </c>
      <c r="I101" s="99">
        <v>100</v>
      </c>
      <c r="J101" s="11">
        <f t="shared" si="3"/>
        <v>0</v>
      </c>
      <c r="K101" s="17"/>
    </row>
    <row r="102" spans="1:11" ht="12.75">
      <c r="A102" s="54">
        <v>218</v>
      </c>
      <c r="D102" s="24" t="s">
        <v>34</v>
      </c>
      <c r="E102" s="51">
        <v>1985</v>
      </c>
      <c r="F102" s="67">
        <v>2219</v>
      </c>
      <c r="G102" s="11">
        <v>3000</v>
      </c>
      <c r="H102" s="55">
        <v>2000</v>
      </c>
      <c r="I102" s="55">
        <v>2000</v>
      </c>
      <c r="J102" s="11">
        <f t="shared" si="3"/>
        <v>781</v>
      </c>
      <c r="K102" s="17"/>
    </row>
    <row r="103" spans="1:11" ht="12.75">
      <c r="A103" s="54">
        <v>219</v>
      </c>
      <c r="D103" s="24" t="s">
        <v>35</v>
      </c>
      <c r="E103" s="51">
        <v>3884</v>
      </c>
      <c r="F103" s="67">
        <v>2000</v>
      </c>
      <c r="G103" s="11">
        <v>5000</v>
      </c>
      <c r="H103" s="55">
        <v>2000</v>
      </c>
      <c r="I103" s="55">
        <v>2000</v>
      </c>
      <c r="J103" s="11">
        <f t="shared" si="3"/>
        <v>3000</v>
      </c>
      <c r="K103" s="28"/>
    </row>
    <row r="104" spans="1:11" ht="12.75">
      <c r="A104" s="54">
        <v>220</v>
      </c>
      <c r="D104" s="24" t="s">
        <v>36</v>
      </c>
      <c r="E104" s="25">
        <v>0</v>
      </c>
      <c r="F104" s="67">
        <v>375</v>
      </c>
      <c r="G104" s="11">
        <v>375</v>
      </c>
      <c r="H104" s="55">
        <v>375</v>
      </c>
      <c r="I104" s="55">
        <v>375</v>
      </c>
      <c r="J104" s="11">
        <f t="shared" si="3"/>
        <v>0</v>
      </c>
      <c r="K104" s="31"/>
    </row>
    <row r="105" spans="1:11" ht="12.75">
      <c r="A105" s="54">
        <v>221</v>
      </c>
      <c r="D105" s="24" t="s">
        <v>135</v>
      </c>
      <c r="E105" s="51">
        <v>1474</v>
      </c>
      <c r="F105" s="67">
        <v>6000</v>
      </c>
      <c r="G105" s="98">
        <v>4000</v>
      </c>
      <c r="H105" s="99">
        <v>5000</v>
      </c>
      <c r="I105" s="99">
        <v>5000</v>
      </c>
      <c r="J105" s="11">
        <f t="shared" si="3"/>
        <v>-2000</v>
      </c>
      <c r="K105" s="31"/>
    </row>
    <row r="106" spans="1:11" ht="12.75">
      <c r="A106" s="54">
        <v>223</v>
      </c>
      <c r="D106" s="24" t="s">
        <v>76</v>
      </c>
      <c r="E106" s="25">
        <v>21112</v>
      </c>
      <c r="F106" s="18">
        <v>21721</v>
      </c>
      <c r="G106" s="98">
        <v>21721</v>
      </c>
      <c r="H106" s="99">
        <v>21721</v>
      </c>
      <c r="I106" s="99">
        <v>21721</v>
      </c>
      <c r="J106" s="11">
        <f t="shared" si="3"/>
        <v>0</v>
      </c>
      <c r="K106" s="28"/>
    </row>
    <row r="107" spans="1:11" ht="12.75">
      <c r="A107" s="54">
        <v>224</v>
      </c>
      <c r="D107" s="24" t="s">
        <v>78</v>
      </c>
      <c r="E107" s="25">
        <v>0</v>
      </c>
      <c r="F107" s="91">
        <v>0</v>
      </c>
      <c r="G107" s="109">
        <v>10</v>
      </c>
      <c r="H107" s="110">
        <v>10</v>
      </c>
      <c r="I107" s="110">
        <v>10</v>
      </c>
      <c r="J107" s="11">
        <f t="shared" si="3"/>
        <v>10</v>
      </c>
      <c r="K107" s="31"/>
    </row>
    <row r="108" spans="1:11" ht="12.75">
      <c r="A108" s="54">
        <v>225</v>
      </c>
      <c r="D108" s="30" t="s">
        <v>136</v>
      </c>
      <c r="E108" s="79">
        <v>0</v>
      </c>
      <c r="F108" s="80">
        <v>10</v>
      </c>
      <c r="G108" s="102">
        <v>10</v>
      </c>
      <c r="H108" s="103">
        <v>10</v>
      </c>
      <c r="I108" s="103">
        <v>10</v>
      </c>
      <c r="J108" s="11">
        <f t="shared" si="3"/>
        <v>0</v>
      </c>
      <c r="K108" s="36"/>
    </row>
    <row r="109" spans="1:11" ht="12.75">
      <c r="A109" s="54">
        <v>226</v>
      </c>
      <c r="D109" s="24" t="s">
        <v>82</v>
      </c>
      <c r="E109" s="79">
        <v>0</v>
      </c>
      <c r="F109" s="80">
        <v>1200</v>
      </c>
      <c r="G109" s="102">
        <v>1200</v>
      </c>
      <c r="H109" s="103">
        <v>1200</v>
      </c>
      <c r="I109" s="103">
        <v>1200</v>
      </c>
      <c r="J109" s="11">
        <f t="shared" si="3"/>
        <v>0</v>
      </c>
      <c r="K109" s="36"/>
    </row>
    <row r="110" spans="1:11" ht="12.75">
      <c r="A110" s="54">
        <v>227</v>
      </c>
      <c r="D110" s="24" t="s">
        <v>83</v>
      </c>
      <c r="E110" s="79">
        <v>132</v>
      </c>
      <c r="F110" s="80">
        <v>10</v>
      </c>
      <c r="G110" s="102">
        <v>10</v>
      </c>
      <c r="H110" s="103">
        <v>10</v>
      </c>
      <c r="I110" s="103">
        <v>10</v>
      </c>
      <c r="J110" s="11">
        <f t="shared" si="3"/>
        <v>0</v>
      </c>
      <c r="K110" s="36"/>
    </row>
    <row r="111" spans="1:11" ht="12.75">
      <c r="A111" s="54">
        <v>228</v>
      </c>
      <c r="D111" s="30" t="s">
        <v>84</v>
      </c>
      <c r="E111" s="79">
        <v>50</v>
      </c>
      <c r="F111" s="80">
        <v>50</v>
      </c>
      <c r="G111" s="102">
        <v>50</v>
      </c>
      <c r="H111" s="103">
        <v>50</v>
      </c>
      <c r="I111" s="103">
        <v>50</v>
      </c>
      <c r="J111" s="11">
        <f t="shared" si="3"/>
        <v>0</v>
      </c>
      <c r="K111" s="36"/>
    </row>
    <row r="112" spans="1:11" ht="12.75">
      <c r="A112" s="54">
        <v>229</v>
      </c>
      <c r="D112" s="34" t="s">
        <v>96</v>
      </c>
      <c r="E112" s="79">
        <v>5214</v>
      </c>
      <c r="F112" s="80">
        <v>6000</v>
      </c>
      <c r="G112" s="102">
        <v>8000</v>
      </c>
      <c r="H112" s="103">
        <v>7000</v>
      </c>
      <c r="I112" s="103">
        <v>7000</v>
      </c>
      <c r="J112" s="40">
        <f t="shared" si="3"/>
        <v>2000</v>
      </c>
      <c r="K112" s="36"/>
    </row>
    <row r="113" spans="1:11" ht="33" customHeight="1">
      <c r="A113" s="54">
        <v>230</v>
      </c>
      <c r="D113" s="24" t="s">
        <v>98</v>
      </c>
      <c r="E113" s="51" t="s">
        <v>105</v>
      </c>
      <c r="F113" s="67">
        <v>6000</v>
      </c>
      <c r="G113" s="98">
        <v>8000</v>
      </c>
      <c r="H113" s="99">
        <v>12000</v>
      </c>
      <c r="I113" s="99">
        <v>8000</v>
      </c>
      <c r="J113" s="11">
        <f t="shared" si="3"/>
        <v>2000</v>
      </c>
      <c r="K113" s="37"/>
    </row>
    <row r="114" spans="4:11" ht="25.5">
      <c r="D114" s="75" t="s">
        <v>37</v>
      </c>
      <c r="E114" s="51">
        <f>SUM(E95:E112)</f>
        <v>124566</v>
      </c>
      <c r="F114" s="67">
        <f>SUM(F95:F113)</f>
        <v>140935</v>
      </c>
      <c r="G114" s="11">
        <f>SUM(G95:G113)</f>
        <v>154026</v>
      </c>
      <c r="H114" s="55">
        <f>SUM(H95:H113)</f>
        <v>154226</v>
      </c>
      <c r="I114" s="55">
        <f>SUM(I95:I113)</f>
        <v>150226</v>
      </c>
      <c r="J114" s="11">
        <f>SUM(J84:J113)</f>
        <v>13091</v>
      </c>
      <c r="K114" s="87" t="s">
        <v>38</v>
      </c>
    </row>
    <row r="115" spans="4:11" ht="12.75">
      <c r="D115" s="75"/>
      <c r="E115" s="51"/>
      <c r="F115" s="67"/>
      <c r="K115" s="87"/>
    </row>
    <row r="116" spans="4:11" ht="12.75">
      <c r="D116" s="75"/>
      <c r="E116" s="51"/>
      <c r="F116" s="67"/>
      <c r="K116" s="87"/>
    </row>
    <row r="117" spans="4:11" ht="12.75">
      <c r="D117" s="75"/>
      <c r="E117" s="51"/>
      <c r="F117" s="67"/>
      <c r="K117" s="87"/>
    </row>
    <row r="118" spans="4:11" ht="12.75">
      <c r="D118" s="75"/>
      <c r="E118" s="51"/>
      <c r="F118" s="67"/>
      <c r="K118" s="87"/>
    </row>
    <row r="119" spans="4:11" ht="12.75">
      <c r="D119" s="75"/>
      <c r="E119" s="51"/>
      <c r="F119" s="67"/>
      <c r="K119" s="87"/>
    </row>
    <row r="120" spans="4:11" ht="12.75">
      <c r="D120" s="75"/>
      <c r="E120" s="51"/>
      <c r="F120" s="67"/>
      <c r="K120" s="87"/>
    </row>
    <row r="121" spans="4:11" ht="12.75">
      <c r="D121" s="75"/>
      <c r="E121" s="51"/>
      <c r="F121" s="67"/>
      <c r="K121" s="87"/>
    </row>
    <row r="122" spans="4:11" ht="12.75">
      <c r="D122" s="75"/>
      <c r="E122" s="51"/>
      <c r="F122" s="67"/>
      <c r="K122" s="87"/>
    </row>
    <row r="123" spans="4:11" ht="12.75">
      <c r="D123" s="75"/>
      <c r="E123" s="51"/>
      <c r="F123" s="67"/>
      <c r="K123" s="87"/>
    </row>
    <row r="124" spans="4:11" ht="12.75">
      <c r="D124" s="75"/>
      <c r="E124" s="51"/>
      <c r="F124" s="67"/>
      <c r="K124" s="87"/>
    </row>
    <row r="125" spans="4:11" ht="12.75">
      <c r="D125" s="75"/>
      <c r="E125" s="51"/>
      <c r="F125" s="67"/>
      <c r="K125" s="87"/>
    </row>
    <row r="126" spans="5:6" ht="12.75">
      <c r="E126" s="51"/>
      <c r="F126" s="67"/>
    </row>
    <row r="127" spans="1:11" ht="63.75">
      <c r="A127" s="24" t="s">
        <v>0</v>
      </c>
      <c r="B127" s="62"/>
      <c r="C127" s="62"/>
      <c r="D127" s="62" t="s">
        <v>73</v>
      </c>
      <c r="E127" s="117" t="s">
        <v>101</v>
      </c>
      <c r="F127" s="118" t="s">
        <v>94</v>
      </c>
      <c r="G127" s="118" t="s">
        <v>129</v>
      </c>
      <c r="H127" s="118" t="s">
        <v>130</v>
      </c>
      <c r="I127" s="118" t="s">
        <v>131</v>
      </c>
      <c r="J127" s="118" t="s">
        <v>103</v>
      </c>
      <c r="K127" s="29"/>
    </row>
    <row r="128" spans="1:11" ht="12.75">
      <c r="A128" s="92" t="s">
        <v>25</v>
      </c>
      <c r="B128" s="54"/>
      <c r="C128" s="54"/>
      <c r="D128" s="62"/>
      <c r="E128" s="63" t="s">
        <v>85</v>
      </c>
      <c r="F128" s="63" t="s">
        <v>85</v>
      </c>
      <c r="G128" s="45" t="s">
        <v>97</v>
      </c>
      <c r="H128" s="45" t="s">
        <v>97</v>
      </c>
      <c r="I128" s="45" t="s">
        <v>97</v>
      </c>
      <c r="J128" s="45" t="s">
        <v>97</v>
      </c>
      <c r="K128" s="1"/>
    </row>
    <row r="129" spans="1:6" ht="12.75">
      <c r="A129" s="93"/>
      <c r="E129" s="51"/>
      <c r="F129" s="67"/>
    </row>
    <row r="130" spans="1:11" ht="12.75">
      <c r="A130" s="54">
        <v>238</v>
      </c>
      <c r="D130" s="24" t="s">
        <v>113</v>
      </c>
      <c r="E130" s="51">
        <v>34492</v>
      </c>
      <c r="F130" s="67">
        <v>60000</v>
      </c>
      <c r="G130" s="98">
        <v>62000</v>
      </c>
      <c r="H130" s="99">
        <v>65000</v>
      </c>
      <c r="I130" s="99">
        <v>60000</v>
      </c>
      <c r="J130" s="11">
        <f aca="true" t="shared" si="4" ref="J130:J143">SUM(G130-F130)</f>
        <v>2000</v>
      </c>
      <c r="K130" s="28" t="s">
        <v>112</v>
      </c>
    </row>
    <row r="131" spans="1:11" ht="25.5">
      <c r="A131" s="54">
        <v>243</v>
      </c>
      <c r="D131" s="26" t="s">
        <v>39</v>
      </c>
      <c r="E131" s="51">
        <v>1262</v>
      </c>
      <c r="F131" s="67">
        <v>3000</v>
      </c>
      <c r="G131" s="98">
        <v>3000</v>
      </c>
      <c r="H131" s="99">
        <v>3000</v>
      </c>
      <c r="I131" s="99">
        <v>3000</v>
      </c>
      <c r="J131" s="11">
        <f t="shared" si="4"/>
        <v>0</v>
      </c>
      <c r="K131" s="60"/>
    </row>
    <row r="132" spans="1:11" ht="38.25">
      <c r="A132" s="54">
        <v>284</v>
      </c>
      <c r="D132" s="26" t="s">
        <v>40</v>
      </c>
      <c r="E132" s="51">
        <v>4570</v>
      </c>
      <c r="F132" s="67">
        <v>12000</v>
      </c>
      <c r="G132" s="98">
        <v>11000</v>
      </c>
      <c r="H132" s="99">
        <v>8000</v>
      </c>
      <c r="I132" s="99">
        <v>8000</v>
      </c>
      <c r="J132" s="11">
        <f t="shared" si="4"/>
        <v>-1000</v>
      </c>
      <c r="K132" s="31"/>
    </row>
    <row r="133" spans="1:11" ht="12.75">
      <c r="A133" s="54">
        <v>309</v>
      </c>
      <c r="D133" s="24" t="s">
        <v>138</v>
      </c>
      <c r="E133" s="51">
        <v>1125</v>
      </c>
      <c r="F133" s="67">
        <v>4000</v>
      </c>
      <c r="G133" s="98">
        <v>4000</v>
      </c>
      <c r="H133" s="99">
        <v>3000</v>
      </c>
      <c r="I133" s="99">
        <v>3000</v>
      </c>
      <c r="J133" s="11">
        <f t="shared" si="4"/>
        <v>0</v>
      </c>
      <c r="K133" s="31"/>
    </row>
    <row r="134" spans="1:11" ht="12.75">
      <c r="A134" s="54">
        <v>341</v>
      </c>
      <c r="D134" s="24" t="s">
        <v>41</v>
      </c>
      <c r="E134" s="51">
        <v>8025</v>
      </c>
      <c r="F134" s="67">
        <v>9000</v>
      </c>
      <c r="G134" s="98">
        <v>9000</v>
      </c>
      <c r="H134" s="99">
        <v>9000</v>
      </c>
      <c r="I134" s="99">
        <v>9000</v>
      </c>
      <c r="J134" s="11">
        <f t="shared" si="4"/>
        <v>0</v>
      </c>
      <c r="K134" s="31"/>
    </row>
    <row r="135" spans="1:11" ht="12.75">
      <c r="A135" s="54">
        <v>344</v>
      </c>
      <c r="D135" s="24" t="s">
        <v>42</v>
      </c>
      <c r="E135" s="25">
        <v>0</v>
      </c>
      <c r="F135" s="67">
        <v>100</v>
      </c>
      <c r="G135" s="98">
        <v>100</v>
      </c>
      <c r="H135" s="99">
        <v>100</v>
      </c>
      <c r="I135" s="99">
        <v>100</v>
      </c>
      <c r="J135" s="11">
        <f t="shared" si="4"/>
        <v>0</v>
      </c>
      <c r="K135" s="31"/>
    </row>
    <row r="136" spans="1:11" ht="12.75">
      <c r="A136" s="54">
        <v>357</v>
      </c>
      <c r="D136" s="24" t="s">
        <v>43</v>
      </c>
      <c r="E136" s="51">
        <v>2480</v>
      </c>
      <c r="F136" s="67">
        <v>4000</v>
      </c>
      <c r="G136" s="98">
        <v>3500</v>
      </c>
      <c r="H136" s="99">
        <v>3500</v>
      </c>
      <c r="I136" s="99">
        <v>4000</v>
      </c>
      <c r="J136" s="11">
        <f t="shared" si="4"/>
        <v>-500</v>
      </c>
      <c r="K136" s="31"/>
    </row>
    <row r="137" spans="1:11" ht="12.75">
      <c r="A137" s="54">
        <v>412</v>
      </c>
      <c r="D137" s="24" t="s">
        <v>44</v>
      </c>
      <c r="E137" s="25">
        <v>600</v>
      </c>
      <c r="F137" s="67">
        <v>1800</v>
      </c>
      <c r="G137" s="98">
        <v>800</v>
      </c>
      <c r="H137" s="99">
        <v>800</v>
      </c>
      <c r="I137" s="99">
        <v>800</v>
      </c>
      <c r="J137" s="11">
        <f t="shared" si="4"/>
        <v>-1000</v>
      </c>
      <c r="K137" s="31"/>
    </row>
    <row r="138" spans="1:11" ht="12.75">
      <c r="A138" s="54">
        <v>499</v>
      </c>
      <c r="D138" s="24" t="s">
        <v>45</v>
      </c>
      <c r="E138" s="51">
        <v>110973</v>
      </c>
      <c r="F138" s="67">
        <v>113000</v>
      </c>
      <c r="G138" s="98">
        <v>113000</v>
      </c>
      <c r="H138" s="99">
        <v>113000</v>
      </c>
      <c r="I138" s="99">
        <v>113000</v>
      </c>
      <c r="J138" s="11">
        <f t="shared" si="4"/>
        <v>0</v>
      </c>
      <c r="K138" s="31"/>
    </row>
    <row r="139" spans="1:11" ht="12.75">
      <c r="A139" s="54">
        <v>704</v>
      </c>
      <c r="D139" s="24" t="s">
        <v>74</v>
      </c>
      <c r="E139" s="25">
        <v>0</v>
      </c>
      <c r="F139" s="73" t="s">
        <v>50</v>
      </c>
      <c r="G139" s="111" t="s">
        <v>50</v>
      </c>
      <c r="H139" s="112" t="s">
        <v>50</v>
      </c>
      <c r="I139" s="112" t="s">
        <v>50</v>
      </c>
      <c r="J139" s="39" t="s">
        <v>50</v>
      </c>
      <c r="K139" s="31"/>
    </row>
    <row r="140" spans="1:11" ht="12.75">
      <c r="A140" s="54">
        <v>745</v>
      </c>
      <c r="D140" s="24" t="s">
        <v>139</v>
      </c>
      <c r="E140" s="25">
        <v>3854</v>
      </c>
      <c r="F140" s="67">
        <v>23000</v>
      </c>
      <c r="G140" s="98">
        <v>8000</v>
      </c>
      <c r="H140" s="99">
        <v>5000</v>
      </c>
      <c r="I140" s="99">
        <v>5000</v>
      </c>
      <c r="J140" s="11">
        <f t="shared" si="4"/>
        <v>-15000</v>
      </c>
      <c r="K140" s="28"/>
    </row>
    <row r="141" spans="1:11" ht="25.5">
      <c r="A141" s="54">
        <v>746</v>
      </c>
      <c r="D141" s="26" t="s">
        <v>46</v>
      </c>
      <c r="E141" s="25">
        <v>0</v>
      </c>
      <c r="F141" s="73">
        <v>2000</v>
      </c>
      <c r="G141" s="111">
        <v>2000</v>
      </c>
      <c r="H141" s="112">
        <v>1000</v>
      </c>
      <c r="I141" s="112">
        <v>1000</v>
      </c>
      <c r="J141" s="11">
        <f t="shared" si="4"/>
        <v>0</v>
      </c>
      <c r="K141" s="31"/>
    </row>
    <row r="142" spans="1:11" ht="12.75">
      <c r="A142" s="54">
        <v>747</v>
      </c>
      <c r="D142" s="26" t="s">
        <v>111</v>
      </c>
      <c r="E142" s="25">
        <v>4574</v>
      </c>
      <c r="F142" s="67">
        <v>200000</v>
      </c>
      <c r="G142" s="98">
        <v>58444</v>
      </c>
      <c r="H142" s="99">
        <v>42200</v>
      </c>
      <c r="I142" s="99">
        <v>64200</v>
      </c>
      <c r="J142" s="11">
        <f t="shared" si="4"/>
        <v>-141556</v>
      </c>
      <c r="K142" s="28" t="s">
        <v>112</v>
      </c>
    </row>
    <row r="143" spans="1:11" ht="12.75">
      <c r="A143" s="54">
        <v>748</v>
      </c>
      <c r="D143" s="26" t="s">
        <v>99</v>
      </c>
      <c r="E143" s="51">
        <v>0</v>
      </c>
      <c r="F143" s="67">
        <v>10</v>
      </c>
      <c r="G143" s="98">
        <v>10</v>
      </c>
      <c r="H143" s="99">
        <v>10</v>
      </c>
      <c r="I143" s="99">
        <v>10</v>
      </c>
      <c r="J143" s="11">
        <f t="shared" si="4"/>
        <v>0</v>
      </c>
      <c r="K143" s="50"/>
    </row>
    <row r="144" spans="1:11" ht="12.75">
      <c r="A144" s="54"/>
      <c r="D144" s="26"/>
      <c r="E144" s="25"/>
      <c r="F144" s="67"/>
      <c r="G144" s="98"/>
      <c r="H144" s="99"/>
      <c r="I144" s="99"/>
      <c r="K144" s="19"/>
    </row>
    <row r="145" spans="1:11" ht="25.5">
      <c r="A145" s="54"/>
      <c r="D145" s="75" t="s">
        <v>47</v>
      </c>
      <c r="E145" s="88">
        <f>E84+E114+SUM(E130:E143)</f>
        <v>300814</v>
      </c>
      <c r="F145" s="94">
        <f>F84+F114+SUM(F130:F143)</f>
        <v>577955</v>
      </c>
      <c r="G145" s="44">
        <f>G84+G114+SUM(G130:G143)</f>
        <v>433990</v>
      </c>
      <c r="H145" s="59">
        <f>H84+H114+SUM(H130:H143)</f>
        <v>412946</v>
      </c>
      <c r="I145" s="59">
        <f>I84+I114+SUM(I130:I143)</f>
        <v>426446</v>
      </c>
      <c r="J145" s="44">
        <f>SUM(J114:J143)</f>
        <v>-143965</v>
      </c>
      <c r="K145" s="87" t="s">
        <v>48</v>
      </c>
    </row>
    <row r="146" spans="1:6" ht="12.75">
      <c r="A146" s="54"/>
      <c r="E146" s="51"/>
      <c r="F146" s="67"/>
    </row>
    <row r="147" spans="1:11" s="15" customFormat="1" ht="12.75">
      <c r="A147" s="14"/>
      <c r="D147" s="20"/>
      <c r="E147" s="8"/>
      <c r="F147" s="35"/>
      <c r="G147" s="42"/>
      <c r="H147" s="58"/>
      <c r="I147" s="58"/>
      <c r="J147" s="42"/>
      <c r="K147" s="19"/>
    </row>
    <row r="148" spans="1:6" ht="12.75">
      <c r="A148" s="54"/>
      <c r="E148" s="51"/>
      <c r="F148" s="35"/>
    </row>
    <row r="149" spans="1:6" ht="12.75">
      <c r="A149" s="54"/>
      <c r="E149" s="51"/>
      <c r="F149" s="35"/>
    </row>
    <row r="150" spans="1:6" ht="12.75">
      <c r="A150" s="54"/>
      <c r="E150" s="51"/>
      <c r="F150" s="67"/>
    </row>
    <row r="151" spans="1:6" ht="12.75">
      <c r="A151" s="54"/>
      <c r="D151" s="67"/>
      <c r="E151" s="51"/>
      <c r="F151" s="67"/>
    </row>
    <row r="152" spans="1:6" ht="12.75">
      <c r="A152" s="54"/>
      <c r="E152" s="51"/>
      <c r="F152" s="67"/>
    </row>
    <row r="153" spans="1:6" ht="12.75">
      <c r="A153" s="54"/>
      <c r="E153" s="51"/>
      <c r="F153" s="67"/>
    </row>
    <row r="154" spans="1:11" ht="63.75">
      <c r="A154" s="62" t="s">
        <v>68</v>
      </c>
      <c r="B154" s="62"/>
      <c r="C154" s="62"/>
      <c r="D154" s="62" t="s">
        <v>132</v>
      </c>
      <c r="E154" s="117" t="s">
        <v>101</v>
      </c>
      <c r="F154" s="118" t="s">
        <v>117</v>
      </c>
      <c r="G154" s="118" t="s">
        <v>129</v>
      </c>
      <c r="H154" s="118" t="s">
        <v>130</v>
      </c>
      <c r="I154" s="118" t="s">
        <v>131</v>
      </c>
      <c r="J154" s="118" t="s">
        <v>103</v>
      </c>
      <c r="K154" s="29"/>
    </row>
    <row r="155" spans="1:11" ht="12.75">
      <c r="A155" s="62"/>
      <c r="B155" s="54"/>
      <c r="C155" s="54"/>
      <c r="D155" s="62"/>
      <c r="E155" s="63" t="s">
        <v>85</v>
      </c>
      <c r="F155" s="63" t="s">
        <v>85</v>
      </c>
      <c r="G155" s="45" t="s">
        <v>97</v>
      </c>
      <c r="H155" s="45" t="s">
        <v>97</v>
      </c>
      <c r="I155" s="45" t="s">
        <v>97</v>
      </c>
      <c r="J155" s="45" t="s">
        <v>97</v>
      </c>
      <c r="K155" s="1"/>
    </row>
    <row r="156" spans="5:6" ht="12.75">
      <c r="E156" s="51"/>
      <c r="F156" s="67"/>
    </row>
    <row r="157" spans="1:6" ht="25.5">
      <c r="A157" s="95"/>
      <c r="D157" s="75" t="s">
        <v>64</v>
      </c>
      <c r="E157" s="51"/>
      <c r="F157" s="67"/>
    </row>
    <row r="158" spans="5:6" ht="12.75">
      <c r="E158" s="51"/>
      <c r="F158" s="67"/>
    </row>
    <row r="159" spans="1:11" ht="25.5">
      <c r="A159" s="54">
        <v>348</v>
      </c>
      <c r="D159" s="26" t="s">
        <v>65</v>
      </c>
      <c r="E159" s="96">
        <v>10000</v>
      </c>
      <c r="F159" s="67">
        <v>10000</v>
      </c>
      <c r="G159" s="11">
        <v>10000</v>
      </c>
      <c r="H159" s="55">
        <v>10000</v>
      </c>
      <c r="I159" s="55">
        <v>10000</v>
      </c>
      <c r="J159" s="11">
        <f>SUM(G159-F159)</f>
        <v>0</v>
      </c>
      <c r="K159" s="87" t="s">
        <v>52</v>
      </c>
    </row>
    <row r="160" spans="1:11" ht="12.75">
      <c r="A160" s="54"/>
      <c r="D160" s="26"/>
      <c r="E160" s="51"/>
      <c r="F160" s="67"/>
      <c r="K160" s="87"/>
    </row>
    <row r="161" spans="1:11" ht="12.75">
      <c r="A161" s="54"/>
      <c r="D161" s="26"/>
      <c r="E161" s="51"/>
      <c r="F161" s="67"/>
      <c r="K161" s="87"/>
    </row>
    <row r="162" spans="5:11" ht="12.75">
      <c r="E162" s="51"/>
      <c r="F162" s="67"/>
      <c r="K162" s="89"/>
    </row>
    <row r="163" spans="4:11" ht="25.5">
      <c r="D163" s="75" t="s">
        <v>49</v>
      </c>
      <c r="E163" s="88">
        <f>SUM(E50+E72+E145)</f>
        <v>2429015</v>
      </c>
      <c r="F163" s="94">
        <f>SUM(F50+F72+F145+F159)</f>
        <v>2959000</v>
      </c>
      <c r="G163" s="44">
        <f>SUM(G50+G72+G145+G159)</f>
        <v>2942523</v>
      </c>
      <c r="H163" s="59">
        <f>SUM(H50+H72+H145+H159)</f>
        <v>3119109</v>
      </c>
      <c r="I163" s="59">
        <f>SUM(I50+I72+I145+I159)</f>
        <v>3308669</v>
      </c>
      <c r="J163" s="44">
        <f>SUM(J50+J72+J145+J159)</f>
        <v>-16477</v>
      </c>
      <c r="K163" s="23"/>
    </row>
    <row r="165" spans="6:11" s="15" customFormat="1" ht="12.75">
      <c r="F165" s="47"/>
      <c r="G165" s="61"/>
      <c r="H165" s="45"/>
      <c r="I165" s="45"/>
      <c r="J165" s="38"/>
      <c r="K165" s="19"/>
    </row>
    <row r="166" spans="5:10" ht="12.75">
      <c r="E166" s="51"/>
      <c r="F166" s="48"/>
      <c r="G166" s="43"/>
      <c r="H166" s="46"/>
      <c r="I166" s="46"/>
      <c r="J166" s="43"/>
    </row>
    <row r="167" ht="12.75">
      <c r="K167" s="31" t="s">
        <v>72</v>
      </c>
    </row>
    <row r="168" ht="15">
      <c r="D168" s="21"/>
    </row>
    <row r="169" ht="15">
      <c r="D169" s="21"/>
    </row>
  </sheetData>
  <sheetProtection/>
  <mergeCells count="1">
    <mergeCell ref="A1:K4"/>
  </mergeCells>
  <printOptions gridLines="1"/>
  <pageMargins left="0" right="0" top="0.7480314960629921" bottom="0.7480314960629921" header="0.31496062992125984" footer="0.31496062992125984"/>
  <pageSetup firstPageNumber="17" useFirstPageNumber="1" fitToHeight="0" fitToWidth="1" horizontalDpi="600" verticalDpi="600" orientation="landscape" paperSize="9" scale="86" r:id="rId1"/>
  <headerFooter alignWithMargins="0">
    <oddFooter>&amp;C &amp;P</oddFooter>
  </headerFooter>
  <rowBreaks count="2" manualBreakCount="2">
    <brk id="89" max="9" man="1"/>
    <brk id="15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budbet98</dc:title>
  <dc:subject>finance</dc:subject>
  <dc:creator>Cyprus News Agency</dc:creator>
  <cp:keywords/>
  <dc:description/>
  <cp:lastModifiedBy>IRODOTOUTH</cp:lastModifiedBy>
  <cp:lastPrinted>2022-11-29T09:35:40Z</cp:lastPrinted>
  <dcterms:created xsi:type="dcterms:W3CDTF">2000-06-08T21:46:39Z</dcterms:created>
  <dcterms:modified xsi:type="dcterms:W3CDTF">2022-11-30T08:03:17Z</dcterms:modified>
  <cp:category/>
  <cp:version/>
  <cp:contentType/>
  <cp:contentStatus/>
</cp:coreProperties>
</file>