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1"/>
  </bookViews>
  <sheets>
    <sheet name="Page9" sheetId="1" r:id="rId1"/>
    <sheet name="Page10" sheetId="2" r:id="rId2"/>
    <sheet name="Page11" sheetId="3" r:id="rId3"/>
    <sheet name="Page12" sheetId="4" r:id="rId4"/>
    <sheet name="Page13" sheetId="5" r:id="rId5"/>
    <sheet name="Page14" sheetId="6" r:id="rId6"/>
    <sheet name="Page15" sheetId="7" r:id="rId7"/>
  </sheets>
  <definedNames/>
  <calcPr fullCalcOnLoad="1"/>
</workbook>
</file>

<file path=xl/sharedStrings.xml><?xml version="1.0" encoding="utf-8"?>
<sst xmlns="http://schemas.openxmlformats.org/spreadsheetml/2006/main" count="289" uniqueCount="175">
  <si>
    <t>Δαπάνη</t>
  </si>
  <si>
    <t>Ταμείο Ιατροφαρμ. Περίθαλψης</t>
  </si>
  <si>
    <t>ως προς τον Εγκεκριμένο</t>
  </si>
  <si>
    <t>Κεφ.</t>
  </si>
  <si>
    <t>Λεπτομέρειες</t>
  </si>
  <si>
    <t>Εσόδων</t>
  </si>
  <si>
    <t>Πραγματικά</t>
  </si>
  <si>
    <t>Προϋπολογισμός</t>
  </si>
  <si>
    <t>Τέλη προερχόμενα από</t>
  </si>
  <si>
    <t>και εξετάσεως αιτήσεων</t>
  </si>
  <si>
    <t xml:space="preserve">Σύνολο      </t>
  </si>
  <si>
    <t>ΡΑΔΙΟΤΗΛΕΟΡΑΣΗΣ ΚΥΠΡΟΥ</t>
  </si>
  <si>
    <t>Περιγραφή Εσόδων</t>
  </si>
  <si>
    <t>Τέλη</t>
  </si>
  <si>
    <t>Παγκύπριοι Ραδιοφωνικοί Σταθμοί</t>
  </si>
  <si>
    <t xml:space="preserve">Μίσθωση Υπηρεσιών εξειδικευμένου προσωπικού </t>
  </si>
  <si>
    <t>και εμπειρογνωμόνων</t>
  </si>
  <si>
    <t>και Αποστολές στο εξωτερικό</t>
  </si>
  <si>
    <t>Ωφελήματα</t>
  </si>
  <si>
    <t>Χρηματοδοτήσεις από άλλες</t>
  </si>
  <si>
    <t>Πραγματική</t>
  </si>
  <si>
    <t>Δαπανών</t>
  </si>
  <si>
    <t>Τοπικοί και μικροί Ραδιοφωνικοί Σταθμοί</t>
  </si>
  <si>
    <t>σταθμών</t>
  </si>
  <si>
    <t>Σύνολο Εσόδων</t>
  </si>
  <si>
    <t>Εξοπλισμού</t>
  </si>
  <si>
    <t>Εκπαίδευση προσωπικού στο Εξωτερικό</t>
  </si>
  <si>
    <t>Συνέδρια και σεμινάρια στην Κύπρο</t>
  </si>
  <si>
    <t>Παγκύπριοι Τηλεοπτικοί Σταθμοί</t>
  </si>
  <si>
    <t>Υλικά Ηλεκτρονικού Υπολογιστή</t>
  </si>
  <si>
    <t>πηγές (Δάνεια)</t>
  </si>
  <si>
    <t>Υπερωρίες Υπαλλήλων</t>
  </si>
  <si>
    <t>Ελεγκτικά Δικαιώματα</t>
  </si>
  <si>
    <t>Τόκοι και Δικαιώματα Τραπεζών</t>
  </si>
  <si>
    <t>Δημοσιότητα, Δημοσιεύσεις, Διαφημίσεις</t>
  </si>
  <si>
    <t>ΣΥΝΟΛΟ ΕΞΟΔΩΝ ΛΕΙΤΟΥΡΓΙΑΣ</t>
  </si>
  <si>
    <t>ΓΡΑΦΕΙΟΥ</t>
  </si>
  <si>
    <t>Μελέτες - 'Ερευνες</t>
  </si>
  <si>
    <t>Τραπεζικά Δικαιώματα</t>
  </si>
  <si>
    <t>Τέλη επί εσόδων από</t>
  </si>
  <si>
    <t>διαφημίσεις</t>
  </si>
  <si>
    <t>Τέλη εξετάσεως αιτήσεων</t>
  </si>
  <si>
    <t>Τέλη επί των εσόδων διαφημίσεων</t>
  </si>
  <si>
    <t>Δαπάνες λειτουργίας Συμβουλευτικής Επιτροπής</t>
  </si>
  <si>
    <t>Βραβεία ενθάρρυνσης ποιότητας παραγωγών</t>
  </si>
  <si>
    <t>Εγκεκριμένος</t>
  </si>
  <si>
    <t>Λειτουργός Ραδιοτηλεόρασης A'(Κλ.Α11)</t>
  </si>
  <si>
    <t>ΑΡΧΗ ΡΑΔΙΟΤΗΛΕΟΡΑΣΗΣ ΚΥΠΡΟΥ</t>
  </si>
  <si>
    <t>Αύξηση +  ή  Μείωση -</t>
  </si>
  <si>
    <t xml:space="preserve">ΣΥΝΟΛΟ ΔΑΠΑΝΩΝ ΑΡΧΗΣ             </t>
  </si>
  <si>
    <t xml:space="preserve">Αποδοχές Προσωπικού                  </t>
  </si>
  <si>
    <t>Αποζημιώσεις,Αμοιβές και άλλα</t>
  </si>
  <si>
    <t>Οδοιπορικά</t>
  </si>
  <si>
    <t>Απρόβλεπτα και Αποθεματικό</t>
  </si>
  <si>
    <t>Θέσεις</t>
  </si>
  <si>
    <t>Λεπτομέρειες Δαπάνης</t>
  </si>
  <si>
    <t>ΑΠΟΔΟΧΕΣ ΠΡΟΣΩΠΙΚΟΥ</t>
  </si>
  <si>
    <t>Βασικοί Μισθοί</t>
  </si>
  <si>
    <t>Αύξηση Μισθών</t>
  </si>
  <si>
    <t>13ος Μισθός</t>
  </si>
  <si>
    <t xml:space="preserve">Δικαιώματα και επιδόματα: </t>
  </si>
  <si>
    <t>Τιμαριθμικά Επιδόματα</t>
  </si>
  <si>
    <t xml:space="preserve">Διάφορες Συνεισφορές:  </t>
  </si>
  <si>
    <t>Ταμείο Κοινωνικών Ασφαλίσεων</t>
  </si>
  <si>
    <t>Σχέδιο Τερματισμού Απασχόλησης</t>
  </si>
  <si>
    <t>ΣΥΝΟΛΟ ΑΠΟΔΟΧΩΝ ΠΡΟΣΩΠΙΚΟΥ</t>
  </si>
  <si>
    <t>Τηλέφωνα,Τηλεομοιοτυπικά μηνύματα,</t>
  </si>
  <si>
    <t>Ταχυδρ. τέλη και συνδρομή στο Διαδίκτυο</t>
  </si>
  <si>
    <t>Καθαρισμός Γραφείου</t>
  </si>
  <si>
    <t>Ενοίκια</t>
  </si>
  <si>
    <t>Βιβλία</t>
  </si>
  <si>
    <t>Εφημερίδες και Περιοδικά</t>
  </si>
  <si>
    <t>Διάφορα</t>
  </si>
  <si>
    <t xml:space="preserve">Αγορά Μηχανογραφικού Εξοπλισμού </t>
  </si>
  <si>
    <t xml:space="preserve">και Τηλεομοιοτυπικών Συσκευών </t>
  </si>
  <si>
    <t>Αγορά και εγκατάσταση Ηλεκτρομηχανολογικού</t>
  </si>
  <si>
    <t>Προμήθεια Επίπλων και Σκευών</t>
  </si>
  <si>
    <t xml:space="preserve">Συντήρηση Εξοπλισμού </t>
  </si>
  <si>
    <t xml:space="preserve">Ναύλα και άλλα έξοδα για Συνέδρια </t>
  </si>
  <si>
    <t>Εντόπια εκπαίδευση προσωπικού</t>
  </si>
  <si>
    <t>Διάφορες άλλες Δαπάνες</t>
  </si>
  <si>
    <t>ΣΥΝΟΛΟ ΔΑΠΑΝΩΝ ΑΡΧΗΣ ΡΑΔΙΟΤΗΛΕΟΡΑΣΗΣ</t>
  </si>
  <si>
    <t xml:space="preserve">Επιδόματα Υπερωριών </t>
  </si>
  <si>
    <t>Ταμείο Ασφάλειας ευθύνης εργοδότη</t>
  </si>
  <si>
    <t xml:space="preserve">Φωτισμός και Θέρμανση </t>
  </si>
  <si>
    <t xml:space="preserve">Yδατοπρομήθεια </t>
  </si>
  <si>
    <t>Διοικητικά Πρόστιμα</t>
  </si>
  <si>
    <t xml:space="preserve">                                          </t>
  </si>
  <si>
    <t xml:space="preserve">Διοικητικά Πρόστιμα          </t>
  </si>
  <si>
    <t>Αναθεωρημένη</t>
  </si>
  <si>
    <t>Προϋπ/ισμός</t>
  </si>
  <si>
    <t>Αναθεωρημένα</t>
  </si>
  <si>
    <t>Έσοδα</t>
  </si>
  <si>
    <t>Έξοδα εξετάσεων πρόσληψης προσωπικού</t>
  </si>
  <si>
    <t>Ταμείο Κοινωνικής Συνοχής</t>
  </si>
  <si>
    <t>Ταμείο Ανθρώπινου Δυναμικού</t>
  </si>
  <si>
    <t>Πλέον:</t>
  </si>
  <si>
    <t>(Έλλειμμα)/Πλεόνασμα χρήσης</t>
  </si>
  <si>
    <t xml:space="preserve">Προϋπολογιζόμενο υπόλοιπο Ταμείου κατά την </t>
  </si>
  <si>
    <t xml:space="preserve">                   </t>
  </si>
  <si>
    <t>Συντήρηση Κτιρίου</t>
  </si>
  <si>
    <t xml:space="preserve"> </t>
  </si>
  <si>
    <t>Βοηθοί Γραμματειακοί Λειτουργοί</t>
  </si>
  <si>
    <t>(Α2-Α5-Α7+2)</t>
  </si>
  <si>
    <t>Λειτουργοί Ραδιοτηλεόρασης(Κλ.Α8-10-11)</t>
  </si>
  <si>
    <t>Προϋπολογιζόμενο υπόλοιπο συσσωρευθέν αποθεματικό κατά την</t>
  </si>
  <si>
    <t xml:space="preserve">Προϋπολογιζόμενο υπόλοιπο συσσωρευθέν αποθεματικό κατά την </t>
  </si>
  <si>
    <t>Συντήρηση Μηχανοκίνητων Οχημάτων</t>
  </si>
  <si>
    <t>Αγορά καυσίμων και/ή Λιπαντικών</t>
  </si>
  <si>
    <t>Ασφάλιση Κινητών Μηχανημάτων</t>
  </si>
  <si>
    <t xml:space="preserve">Αγορά και εγκατάσταση Τηλεφωνικών </t>
  </si>
  <si>
    <t>Συνδρομές σε Διεθνείς &amp; Τοπικούς Οργανισμούς</t>
  </si>
  <si>
    <t>Λειτουργός Ραδιοτηλεόρασης A'(Κλ.Α11+2)</t>
  </si>
  <si>
    <t>Τέλη εξέτασης για ανανέωση αδειών</t>
  </si>
  <si>
    <t>Διευθυντής(Εξαετές συμβόλαιο) A15</t>
  </si>
  <si>
    <t>€</t>
  </si>
  <si>
    <t xml:space="preserve">           €</t>
  </si>
  <si>
    <t xml:space="preserve">                  €</t>
  </si>
  <si>
    <t>Αγορά CD's&amp; DVD's</t>
  </si>
  <si>
    <t>Αναθ/μένη</t>
  </si>
  <si>
    <t>Ταμείο Προνοίας Ωρομίσθιου Προσωπικού</t>
  </si>
  <si>
    <t>Αντιπροέδρου και Μελών της Αρχής</t>
  </si>
  <si>
    <t>Σχέδιο Σύνταξης</t>
  </si>
  <si>
    <t>Έκτακτοι/Αορίστου Χρόνου Προσωπικό</t>
  </si>
  <si>
    <t>Υλοποίηση Προγράμματος Παιδεία για τα ΜΜΕ</t>
  </si>
  <si>
    <t>Μίσθωση Υπηρεσιών Τηλεθέασης &amp; Ροή Προγράματος</t>
  </si>
  <si>
    <t>Μεταφορικά</t>
  </si>
  <si>
    <t>ΣΥΝΟΛΟ ΕΞΟΔΩΝ ΟΔΟΙΠΟΡΙΚΩΝ</t>
  </si>
  <si>
    <t>Ημερομίσθιοι – Αχθοφόροι/Κλητήρες(E5-6)</t>
  </si>
  <si>
    <t>Προϋπ/σμός</t>
  </si>
  <si>
    <r>
      <t xml:space="preserve"> </t>
    </r>
    <r>
      <rPr>
        <b/>
        <sz val="8"/>
        <rFont val="Arial"/>
        <family val="2"/>
      </rPr>
      <t>€</t>
    </r>
  </si>
  <si>
    <t xml:space="preserve">Αύξηση  ή  Μείωση </t>
  </si>
  <si>
    <t>ως προς Εγκε/μένο</t>
  </si>
  <si>
    <t xml:space="preserve">Αύξηση ή  Μείωση </t>
  </si>
  <si>
    <r>
      <t xml:space="preserve">    </t>
    </r>
    <r>
      <rPr>
        <b/>
        <u val="single"/>
        <sz val="8"/>
        <rFont val="Arial Greek"/>
        <family val="2"/>
      </rPr>
      <t>Αύξηση</t>
    </r>
    <r>
      <rPr>
        <b/>
        <sz val="8"/>
        <rFont val="Arial Greek"/>
        <family val="2"/>
      </rPr>
      <t xml:space="preserve"> +  </t>
    </r>
  </si>
  <si>
    <r>
      <t>Επεξηγήσει</t>
    </r>
    <r>
      <rPr>
        <b/>
        <sz val="8"/>
        <rFont val="Arial Greek"/>
        <family val="2"/>
      </rPr>
      <t>ς</t>
    </r>
  </si>
  <si>
    <r>
      <t xml:space="preserve">    </t>
    </r>
    <r>
      <rPr>
        <b/>
        <u val="single"/>
        <sz val="8"/>
        <rFont val="Arial Greek"/>
        <family val="2"/>
      </rPr>
      <t xml:space="preserve">Μείωση </t>
    </r>
    <r>
      <rPr>
        <b/>
        <sz val="8"/>
        <rFont val="Arial Greek"/>
        <family val="2"/>
      </rPr>
      <t>-</t>
    </r>
  </si>
  <si>
    <r>
      <t xml:space="preserve">             </t>
    </r>
    <r>
      <rPr>
        <b/>
        <sz val="8"/>
        <rFont val="Arial"/>
        <family val="2"/>
      </rPr>
      <t>€</t>
    </r>
  </si>
  <si>
    <t>Αύξηση ή  Μείωση-</t>
  </si>
  <si>
    <t>Αποζημίωση  Προέδρου,</t>
  </si>
  <si>
    <t>Αγορά μηχανοκίνητων οχημάτων</t>
  </si>
  <si>
    <t>Εισφορά Αρχής στο ΓΕΣΥ</t>
  </si>
  <si>
    <t>31η Δεκεμβρίου 2022</t>
  </si>
  <si>
    <t>Εκπαίδευση προσωπικού στο Εσωτερικό &amp; Εξωτερικό</t>
  </si>
  <si>
    <t>Leasing μηχανοκίνητου οχήματος</t>
  </si>
  <si>
    <t>Συσσωρευθέν Αποθεματικό κατά την 31/12/2021</t>
  </si>
  <si>
    <t>Αναθεωρημένα Έσοδα 2022</t>
  </si>
  <si>
    <t>Αναθεωρημένα Έξοδα 2022</t>
  </si>
  <si>
    <t>Προϋπολογισμός Δαπανών για το έτος 2023</t>
  </si>
  <si>
    <t>31η Δεκεμβρίου 2023</t>
  </si>
  <si>
    <t xml:space="preserve"> 31η Δεκεμβρίου 2022</t>
  </si>
  <si>
    <t>Προϋπολογισμός Εσόδων για το έτος 2023</t>
  </si>
  <si>
    <t>ΣΥΓΚΕΦΑΛΑΙΩΤΙΚΟΣ ΠΙΝΑΚΑΣ ΕΣΟΔΩΝ ΓΙΑ ΤΟ ΕΤΟΣ 2023</t>
  </si>
  <si>
    <t>Προϋπ/σμό 2022</t>
  </si>
  <si>
    <t>ΣΥΓΚΕΦΑΛΑΙΩΤΙΚΟΣ ΠΙΝΑΚΑΣ ΔΑΠΑΝΩΝ ΓΙΑ ΤΟ ΕΤΟΣ 2023</t>
  </si>
  <si>
    <t>Προϋπολογισμό 2022</t>
  </si>
  <si>
    <t>ΠΡΟΫΠΟΛΟΓΙΣΜΟΣ ΕΣΟΔΩΝ ΓΙΑ ΤΟ ΕΤΟΣ 2023</t>
  </si>
  <si>
    <t>ΠΡΟΫΠΟΛΟΓΙΣΜΟΣ ΔΑΠΑΝΩΝ ΓΙΑ ΤΟ ΕΤΟΣ 2023</t>
  </si>
  <si>
    <t>Συνταξιούχοι</t>
  </si>
  <si>
    <r>
      <t>ΠΡΟΫΠΟΛΟΓΙΖΟΜΕΝΟ ΥΠΟΛΟΙΠΟ ΑΠΟΘΕΜΑΤΙΚΟΥ ΑΡΧΗΣ ΚΑΤΑ ΤΗΝ 31</t>
    </r>
    <r>
      <rPr>
        <b/>
        <u val="single"/>
        <vertAlign val="superscript"/>
        <sz val="13"/>
        <rFont val="Arial Greek"/>
        <family val="0"/>
      </rPr>
      <t>η</t>
    </r>
    <r>
      <rPr>
        <b/>
        <u val="single"/>
        <sz val="13"/>
        <rFont val="Arial Greek"/>
        <family val="2"/>
      </rPr>
      <t xml:space="preserve"> ΔΕΚΕΜΒΡΙΟΥ 2023</t>
    </r>
  </si>
  <si>
    <t>παραχωρήσεις αδειών</t>
  </si>
  <si>
    <t xml:space="preserve">Έξοδα Λειτουργίας Γραφείου </t>
  </si>
  <si>
    <t>Άλλες Δαπάνες</t>
  </si>
  <si>
    <t xml:space="preserve">Άλλα 'Εσοδα                      </t>
  </si>
  <si>
    <t>Άλλα Έσοδα</t>
  </si>
  <si>
    <t>ΠΙΝΑΚΑΣ Ι</t>
  </si>
  <si>
    <t>(Άρθρα 3 και 4)</t>
  </si>
  <si>
    <t>Άρθρο</t>
  </si>
  <si>
    <t xml:space="preserve">Αποζημιώσεις,  Αμοιβές και Άλλα </t>
  </si>
  <si>
    <t>Έξοδα Λειτουργίας Γραφείου</t>
  </si>
  <si>
    <t xml:space="preserve">Γραφική Ύλη, Φωτοτυπικά και </t>
  </si>
  <si>
    <t xml:space="preserve">              Σύνολο Άλλων Δαπανών    </t>
  </si>
  <si>
    <t>Έξοδα Παραστάσεων και Φιλοξενίας</t>
  </si>
  <si>
    <t>Αποζημιώσεις και Δικηγορικά Έξοδα</t>
  </si>
  <si>
    <t>Έξοδα Διακίνησης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</si>
</sst>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00"/>
    <numFmt numFmtId="187" formatCode="\-\ 0\ \-"/>
    <numFmt numFmtId="188" formatCode="\+#,##0.00"/>
    <numFmt numFmtId="189" formatCode="\-\-"/>
    <numFmt numFmtId="190" formatCode="\+"/>
    <numFmt numFmtId="191" formatCode="\-#.##0.00"/>
    <numFmt numFmtId="192" formatCode="\-"/>
    <numFmt numFmtId="193" formatCode="\50000"/>
    <numFmt numFmtId="194" formatCode="0000"/>
    <numFmt numFmtId="195" formatCode="#,##0.00\ &quot;Δρχ&quot;"/>
    <numFmt numFmtId="196" formatCode="#,##0.00\ _Δ_ρ_χ"/>
    <numFmt numFmtId="197" formatCode="\+\2000"/>
    <numFmt numFmtId="198" formatCode="\+000"/>
    <numFmt numFmtId="199" formatCode="000"/>
    <numFmt numFmtId="200" formatCode="#,##0.00_ ;\-#,##0.00\ "/>
    <numFmt numFmtId="201" formatCode="[$£-809]#,##0.00"/>
    <numFmt numFmtId="202" formatCode="[$£-809]#,##0.00;[Red][$£-809]#,##0.00"/>
    <numFmt numFmtId="203" formatCode="#,##0.00\ _Δ_ρ_χ;[Red]#,##0.00\ _Δ_ρ_χ"/>
    <numFmt numFmtId="204" formatCode="0.00_ ;\-0.00\ "/>
    <numFmt numFmtId="205" formatCode="[$£-809]#,##0.00;[Red]\-[$£-809]#,##0.00"/>
    <numFmt numFmtId="206" formatCode="[$-408]dddd\,\ d\ mmmm\ yyyy"/>
    <numFmt numFmtId="207" formatCode="[$-F800]dddd\,\ mmmm\ dd\,\ yyyy"/>
    <numFmt numFmtId="208" formatCode="[$£-809]#,##0.00;\-[$£-809]#,##0.00"/>
    <numFmt numFmtId="209" formatCode="[$-408]h:mm:ss\ AM/PM"/>
    <numFmt numFmtId="210" formatCode="[$€-2]\ #,##0.00;[Red][$€-2]\ #,##0.00"/>
    <numFmt numFmtId="211" formatCode="[$€-2]\ #,##0.00"/>
    <numFmt numFmtId="212" formatCode="[$€-2]\ #,##0.00;[Red]\-[$€-2]\ #,##0.00"/>
    <numFmt numFmtId="213" formatCode="\+#.##0.00"/>
  </numFmts>
  <fonts count="49">
    <font>
      <sz val="10"/>
      <name val="Arial"/>
      <family val="0"/>
    </font>
    <font>
      <sz val="10"/>
      <name val="Arial Greek"/>
      <family val="2"/>
    </font>
    <font>
      <sz val="12"/>
      <name val="Arial Greek"/>
      <family val="2"/>
    </font>
    <font>
      <b/>
      <u val="single"/>
      <sz val="14"/>
      <name val="Arial Greek"/>
      <family val="2"/>
    </font>
    <font>
      <sz val="8"/>
      <name val="Arial Greek"/>
      <family val="2"/>
    </font>
    <font>
      <b/>
      <u val="single"/>
      <sz val="13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Calibri"/>
      <family val="2"/>
    </font>
    <font>
      <b/>
      <u val="single"/>
      <sz val="8"/>
      <name val="Arial Greek"/>
      <family val="2"/>
    </font>
    <font>
      <u val="single"/>
      <sz val="8"/>
      <name val="Arial Greek"/>
      <family val="2"/>
    </font>
    <font>
      <b/>
      <sz val="8"/>
      <name val="Arial Greek"/>
      <family val="2"/>
    </font>
    <font>
      <b/>
      <u val="single"/>
      <vertAlign val="superscript"/>
      <sz val="1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" fontId="2" fillId="0" borderId="0" xfId="0" applyNumberFormat="1" applyFont="1" applyAlignment="1">
      <alignment vertical="center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10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87" fontId="4" fillId="0" borderId="0" xfId="0" applyNumberFormat="1" applyFont="1" applyAlignment="1">
      <alignment horizontal="center" vertical="center"/>
    </xf>
    <xf numFmtId="186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8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 quotePrefix="1">
      <alignment vertical="center"/>
    </xf>
    <xf numFmtId="189" fontId="4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3" fontId="13" fillId="33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18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4" fontId="9" fillId="0" borderId="0" xfId="0" applyNumberFormat="1" applyFont="1" applyBorder="1" applyAlignment="1">
      <alignment horizontal="center" vertical="top"/>
    </xf>
    <xf numFmtId="4" fontId="13" fillId="0" borderId="0" xfId="0" applyNumberFormat="1" applyFont="1" applyBorder="1" applyAlignment="1">
      <alignment horizontal="center" vertical="top"/>
    </xf>
    <xf numFmtId="186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 quotePrefix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horizontal="left" vertical="center"/>
    </xf>
    <xf numFmtId="202" fontId="4" fillId="0" borderId="0" xfId="0" applyNumberFormat="1" applyFont="1" applyAlignment="1">
      <alignment vertical="center"/>
    </xf>
    <xf numFmtId="186" fontId="11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top"/>
    </xf>
    <xf numFmtId="4" fontId="13" fillId="0" borderId="10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0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86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13" fillId="33" borderId="0" xfId="0" applyNumberFormat="1" applyFont="1" applyFill="1" applyAlignment="1">
      <alignment horizontal="right" vertical="center"/>
    </xf>
    <xf numFmtId="3" fontId="13" fillId="0" borderId="0" xfId="0" applyNumberFormat="1" applyFont="1" applyAlignment="1">
      <alignment horizontal="center" vertical="center"/>
    </xf>
    <xf numFmtId="3" fontId="13" fillId="34" borderId="0" xfId="0" applyNumberFormat="1" applyFont="1" applyFill="1" applyAlignment="1">
      <alignment horizontal="right" vertical="center"/>
    </xf>
    <xf numFmtId="3" fontId="4" fillId="35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center" vertical="center"/>
    </xf>
    <xf numFmtId="187" fontId="4" fillId="0" borderId="0" xfId="0" applyNumberFormat="1" applyFont="1" applyAlignment="1">
      <alignment vertical="center"/>
    </xf>
    <xf numFmtId="202" fontId="4" fillId="0" borderId="0" xfId="0" applyNumberFormat="1" applyFont="1" applyAlignment="1">
      <alignment horizontal="right" vertical="center"/>
    </xf>
    <xf numFmtId="186" fontId="11" fillId="0" borderId="0" xfId="0" applyNumberFormat="1" applyFont="1" applyBorder="1" applyAlignment="1">
      <alignment horizontal="center" vertical="center"/>
    </xf>
    <xf numFmtId="186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86" fontId="13" fillId="0" borderId="0" xfId="0" applyNumberFormat="1" applyFont="1" applyAlignment="1">
      <alignment horizontal="left" vertical="center"/>
    </xf>
    <xf numFmtId="3" fontId="13" fillId="36" borderId="0" xfId="0" applyNumberFormat="1" applyFont="1" applyFill="1" applyAlignment="1">
      <alignment vertical="center"/>
    </xf>
    <xf numFmtId="3" fontId="4" fillId="36" borderId="0" xfId="0" applyNumberFormat="1" applyFont="1" applyFill="1" applyAlignment="1">
      <alignment horizontal="center" vertical="center"/>
    </xf>
    <xf numFmtId="3" fontId="13" fillId="36" borderId="0" xfId="0" applyNumberFormat="1" applyFont="1" applyFill="1" applyAlignment="1">
      <alignment horizontal="right" vertical="center"/>
    </xf>
    <xf numFmtId="3" fontId="4" fillId="36" borderId="0" xfId="0" applyNumberFormat="1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3" fontId="4" fillId="37" borderId="0" xfId="0" applyNumberFormat="1" applyFont="1" applyFill="1" applyAlignment="1">
      <alignment vertical="center"/>
    </xf>
    <xf numFmtId="0" fontId="13" fillId="0" borderId="0" xfId="0" applyFont="1" applyAlignment="1" quotePrefix="1">
      <alignment vertical="center"/>
    </xf>
    <xf numFmtId="3" fontId="4" fillId="34" borderId="0" xfId="0" applyNumberFormat="1" applyFont="1" applyFill="1" applyAlignment="1">
      <alignment vertical="center"/>
    </xf>
    <xf numFmtId="4" fontId="4" fillId="0" borderId="0" xfId="0" applyNumberFormat="1" applyFont="1" applyAlignment="1">
      <alignment horizontal="left" vertical="center"/>
    </xf>
    <xf numFmtId="3" fontId="4" fillId="34" borderId="0" xfId="0" applyNumberFormat="1" applyFont="1" applyFill="1" applyAlignment="1">
      <alignment horizontal="right" vertical="center"/>
    </xf>
    <xf numFmtId="186" fontId="4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/>
    </xf>
    <xf numFmtId="187" fontId="4" fillId="0" borderId="0" xfId="0" applyNumberFormat="1" applyFont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186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Alignment="1" quotePrefix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" fontId="9" fillId="0" borderId="0" xfId="0" applyNumberFormat="1" applyFont="1" applyBorder="1" applyAlignment="1">
      <alignment horizontal="center" vertical="top"/>
    </xf>
    <xf numFmtId="4" fontId="13" fillId="0" borderId="0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13" fillId="0" borderId="10" xfId="0" applyNumberFormat="1" applyFont="1" applyBorder="1" applyAlignment="1">
      <alignment horizontal="center" vertical="top"/>
    </xf>
    <xf numFmtId="4" fontId="13" fillId="0" borderId="0" xfId="0" applyNumberFormat="1" applyFont="1" applyAlignment="1">
      <alignment horizontal="left" vertical="center"/>
    </xf>
    <xf numFmtId="4" fontId="9" fillId="0" borderId="10" xfId="0" applyNumberFormat="1" applyFont="1" applyBorder="1" applyAlignment="1">
      <alignment horizontal="left" vertical="top"/>
    </xf>
    <xf numFmtId="4" fontId="13" fillId="0" borderId="10" xfId="0" applyNumberFormat="1" applyFont="1" applyBorder="1" applyAlignment="1">
      <alignment horizontal="left" vertical="top"/>
    </xf>
    <xf numFmtId="4" fontId="11" fillId="0" borderId="0" xfId="0" applyNumberFormat="1" applyFont="1" applyAlignment="1">
      <alignment horizontal="left" vertical="center"/>
    </xf>
    <xf numFmtId="18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" fontId="13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6.00390625" style="2" customWidth="1"/>
    <col min="2" max="2" width="20.421875" style="2" bestFit="1" customWidth="1"/>
    <col min="3" max="6" width="9.140625" style="2" customWidth="1"/>
    <col min="7" max="7" width="11.7109375" style="2" bestFit="1" customWidth="1"/>
    <col min="8" max="8" width="10.140625" style="2" bestFit="1" customWidth="1"/>
    <col min="9" max="9" width="9.140625" style="2" customWidth="1"/>
    <col min="10" max="10" width="10.00390625" style="2" bestFit="1" customWidth="1"/>
    <col min="11" max="12" width="9.140625" style="2" customWidth="1"/>
    <col min="13" max="13" width="18.140625" style="2" hidden="1" customWidth="1"/>
    <col min="14" max="14" width="11.7109375" style="2" bestFit="1" customWidth="1"/>
    <col min="15" max="16384" width="9.140625" style="2" customWidth="1"/>
  </cols>
  <sheetData>
    <row r="1" spans="1:14" s="1" customFormat="1" ht="18.75" customHeight="1">
      <c r="A1" s="94" t="s">
        <v>47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1" customFormat="1" ht="23.25" customHeight="1">
      <c r="A2" s="95" t="s">
        <v>159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="3" customFormat="1" ht="11.25"/>
    <row r="4" spans="8:10" s="3" customFormat="1" ht="11.25">
      <c r="H4" s="4" t="s">
        <v>115</v>
      </c>
      <c r="J4" s="9"/>
    </row>
    <row r="5" spans="2:11" s="3" customFormat="1" ht="11.25">
      <c r="B5" s="5" t="s">
        <v>145</v>
      </c>
      <c r="H5" s="8">
        <v>2930527</v>
      </c>
      <c r="K5" s="10"/>
    </row>
    <row r="6" s="3" customFormat="1" ht="11.25">
      <c r="B6" s="5"/>
    </row>
    <row r="7" s="3" customFormat="1" ht="11.25"/>
    <row r="8" spans="1:2" s="3" customFormat="1" ht="11.25">
      <c r="A8" s="3" t="s">
        <v>96</v>
      </c>
      <c r="B8" s="3" t="s">
        <v>97</v>
      </c>
    </row>
    <row r="9" spans="2:7" s="3" customFormat="1" ht="11.25">
      <c r="B9" s="3" t="s">
        <v>146</v>
      </c>
      <c r="G9" s="8">
        <f>Page10!H23</f>
        <v>1902350</v>
      </c>
    </row>
    <row r="10" spans="2:8" s="3" customFormat="1" ht="11.25">
      <c r="B10" s="3" t="s">
        <v>147</v>
      </c>
      <c r="G10" s="11">
        <f>-Page11!H20</f>
        <v>-1850879</v>
      </c>
      <c r="H10" s="8">
        <f>SUM(G9:G10)</f>
        <v>51471</v>
      </c>
    </row>
    <row r="11" s="3" customFormat="1" ht="6.75" customHeight="1">
      <c r="H11" s="6"/>
    </row>
    <row r="12" s="3" customFormat="1" ht="11.25"/>
    <row r="13" spans="2:8" s="3" customFormat="1" ht="12" thickBot="1">
      <c r="B13" s="5" t="s">
        <v>105</v>
      </c>
      <c r="H13" s="12">
        <f>SUM(H5:H10)</f>
        <v>2981998</v>
      </c>
    </row>
    <row r="14" s="3" customFormat="1" ht="12" thickTop="1">
      <c r="B14" s="5" t="s">
        <v>142</v>
      </c>
    </row>
    <row r="15" s="3" customFormat="1" ht="11.25">
      <c r="G15" s="4"/>
    </row>
    <row r="16" s="3" customFormat="1" ht="11.25">
      <c r="G16" s="4"/>
    </row>
    <row r="17" s="3" customFormat="1" ht="11.25"/>
    <row r="18" spans="7:14" s="3" customFormat="1" ht="11.25">
      <c r="G18" s="4" t="s">
        <v>115</v>
      </c>
      <c r="N18" s="4" t="s">
        <v>115</v>
      </c>
    </row>
    <row r="19" spans="2:14" s="3" customFormat="1" ht="11.25">
      <c r="B19" s="3" t="s">
        <v>148</v>
      </c>
      <c r="G19" s="8">
        <f>Page11!I20</f>
        <v>2038596</v>
      </c>
      <c r="I19" s="3" t="s">
        <v>98</v>
      </c>
      <c r="N19" s="8">
        <f>H13</f>
        <v>2981998</v>
      </c>
    </row>
    <row r="20" spans="7:14" s="3" customFormat="1" ht="11.25">
      <c r="G20" s="8"/>
      <c r="I20" s="3" t="s">
        <v>150</v>
      </c>
      <c r="N20" s="8"/>
    </row>
    <row r="21" spans="7:14" s="3" customFormat="1" ht="11.25">
      <c r="G21" s="8"/>
      <c r="N21" s="8"/>
    </row>
    <row r="22" spans="2:14" s="3" customFormat="1" ht="11.25">
      <c r="B22" s="3" t="s">
        <v>106</v>
      </c>
      <c r="G22" s="8">
        <f>G25-G19</f>
        <v>2691552</v>
      </c>
      <c r="I22" s="3" t="s">
        <v>151</v>
      </c>
      <c r="N22" s="8">
        <f>Page10!I23</f>
        <v>1748150</v>
      </c>
    </row>
    <row r="23" spans="1:14" s="3" customFormat="1" ht="11.25">
      <c r="A23" s="3" t="s">
        <v>99</v>
      </c>
      <c r="B23" s="7" t="s">
        <v>149</v>
      </c>
      <c r="G23" s="6"/>
      <c r="N23" s="6"/>
    </row>
    <row r="24" s="3" customFormat="1" ht="11.25"/>
    <row r="25" spans="7:14" s="3" customFormat="1" ht="12" thickBot="1">
      <c r="G25" s="12">
        <f>N25</f>
        <v>4730148</v>
      </c>
      <c r="N25" s="12">
        <f>SUM(N19:N23)</f>
        <v>4730148</v>
      </c>
    </row>
    <row r="26" ht="13.5" thickTop="1"/>
    <row r="37" spans="1:13" ht="12.7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</sheetData>
  <sheetProtection/>
  <mergeCells count="3">
    <mergeCell ref="A1:N1"/>
    <mergeCell ref="A2:N2"/>
    <mergeCell ref="A37:M37"/>
  </mergeCells>
  <printOptions/>
  <pageMargins left="0.7480314960629921" right="0.1968503937007874" top="0.984251968503937" bottom="0.984251968503937" header="0.5118110236220472" footer="0.5118110236220472"/>
  <pageSetup firstPageNumber="12" useFirstPageNumber="1"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120" zoomScaleNormal="120" zoomScalePageLayoutView="0" workbookViewId="0" topLeftCell="A1">
      <selection activeCell="K11" sqref="K11"/>
    </sheetView>
  </sheetViews>
  <sheetFormatPr defaultColWidth="9.140625" defaultRowHeight="21" customHeight="1"/>
  <cols>
    <col min="1" max="1" width="5.00390625" style="29" bestFit="1" customWidth="1"/>
    <col min="2" max="2" width="1.28515625" style="29" customWidth="1"/>
    <col min="3" max="3" width="21.57421875" style="15" customWidth="1"/>
    <col min="4" max="4" width="13.28125" style="15" customWidth="1"/>
    <col min="5" max="5" width="4.7109375" style="15" hidden="1" customWidth="1"/>
    <col min="6" max="6" width="15.421875" style="15" customWidth="1"/>
    <col min="7" max="7" width="1.421875" style="15" customWidth="1"/>
    <col min="8" max="8" width="0.13671875" style="15" customWidth="1"/>
    <col min="9" max="9" width="14.00390625" style="15" customWidth="1"/>
    <col min="10" max="10" width="1.7109375" style="15" customWidth="1"/>
    <col min="11" max="11" width="16.140625" style="15" customWidth="1"/>
    <col min="12" max="12" width="0.9921875" style="15" customWidth="1"/>
    <col min="13" max="13" width="16.140625" style="15" customWidth="1"/>
    <col min="14" max="14" width="1.57421875" style="15" customWidth="1"/>
    <col min="15" max="15" width="17.7109375" style="15" customWidth="1"/>
    <col min="16" max="16" width="0.2890625" style="15" customWidth="1"/>
    <col min="17" max="17" width="1.8515625" style="15" customWidth="1"/>
    <col min="18" max="16384" width="9.140625" style="15" customWidth="1"/>
  </cols>
  <sheetData>
    <row r="1" spans="1:17" ht="18.75" customHeight="1">
      <c r="A1" s="100" t="s">
        <v>47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23.25" customHeight="1">
      <c r="A2" s="100" t="s">
        <v>152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6" ht="15" customHeight="1">
      <c r="A3" s="16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</row>
    <row r="4" spans="1:16" ht="21" customHeight="1">
      <c r="A4" s="14"/>
      <c r="B4" s="14"/>
      <c r="C4" s="19"/>
      <c r="D4" s="101" t="s">
        <v>6</v>
      </c>
      <c r="E4" s="101"/>
      <c r="F4" s="118" t="s">
        <v>45</v>
      </c>
      <c r="G4" s="118"/>
      <c r="H4" s="125" t="s">
        <v>91</v>
      </c>
      <c r="I4" s="124"/>
      <c r="J4" s="124"/>
      <c r="K4" s="125"/>
      <c r="L4" s="20"/>
      <c r="M4" s="20"/>
      <c r="N4" s="102" t="s">
        <v>131</v>
      </c>
      <c r="O4" s="102"/>
      <c r="P4" s="102"/>
    </row>
    <row r="5" spans="1:16" ht="21" customHeight="1">
      <c r="A5" s="14" t="s">
        <v>3</v>
      </c>
      <c r="B5" s="14"/>
      <c r="C5" s="19" t="s">
        <v>4</v>
      </c>
      <c r="D5" s="103" t="s">
        <v>92</v>
      </c>
      <c r="E5" s="103"/>
      <c r="F5" s="120" t="s">
        <v>7</v>
      </c>
      <c r="G5" s="119"/>
      <c r="H5" s="39" t="s">
        <v>92</v>
      </c>
      <c r="I5" s="120" t="s">
        <v>7</v>
      </c>
      <c r="J5" s="119"/>
      <c r="K5" s="22" t="s">
        <v>7</v>
      </c>
      <c r="L5" s="22"/>
      <c r="M5" s="22" t="s">
        <v>7</v>
      </c>
      <c r="N5" s="102" t="s">
        <v>132</v>
      </c>
      <c r="O5" s="102"/>
      <c r="P5" s="102"/>
    </row>
    <row r="6" spans="1:16" ht="21" customHeight="1">
      <c r="A6" s="14"/>
      <c r="B6" s="14"/>
      <c r="C6" s="19" t="s">
        <v>5</v>
      </c>
      <c r="D6" s="103">
        <v>2021</v>
      </c>
      <c r="E6" s="103"/>
      <c r="F6" s="103">
        <v>2022</v>
      </c>
      <c r="G6" s="103"/>
      <c r="H6" s="22">
        <v>2022</v>
      </c>
      <c r="I6" s="103">
        <v>2023</v>
      </c>
      <c r="J6" s="103"/>
      <c r="K6" s="22">
        <v>2024</v>
      </c>
      <c r="L6" s="22"/>
      <c r="M6" s="22">
        <v>2025</v>
      </c>
      <c r="N6" s="102" t="s">
        <v>153</v>
      </c>
      <c r="O6" s="102"/>
      <c r="P6" s="102"/>
    </row>
    <row r="7" spans="1:16" ht="21" customHeight="1">
      <c r="A7" s="23"/>
      <c r="B7" s="23"/>
      <c r="C7" s="24"/>
      <c r="D7" s="99" t="s">
        <v>130</v>
      </c>
      <c r="E7" s="99"/>
      <c r="F7" s="99" t="s">
        <v>130</v>
      </c>
      <c r="G7" s="99"/>
      <c r="H7" s="25" t="s">
        <v>115</v>
      </c>
      <c r="I7" s="104" t="s">
        <v>115</v>
      </c>
      <c r="J7" s="104"/>
      <c r="K7" s="25" t="s">
        <v>115</v>
      </c>
      <c r="L7" s="25"/>
      <c r="M7" s="25" t="s">
        <v>115</v>
      </c>
      <c r="N7" s="99" t="s">
        <v>130</v>
      </c>
      <c r="O7" s="99"/>
      <c r="P7" s="99"/>
    </row>
    <row r="8" spans="1:16" s="24" customFormat="1" ht="15" customHeight="1" hidden="1">
      <c r="A8" s="26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5" ht="21" customHeight="1">
      <c r="A9" s="29">
        <v>1</v>
      </c>
      <c r="C9" s="15" t="s">
        <v>8</v>
      </c>
      <c r="D9" s="30">
        <f>Page12!D19</f>
        <v>1285050</v>
      </c>
      <c r="E9" s="30"/>
      <c r="F9" s="30">
        <f>Page12!F19</f>
        <v>1265550</v>
      </c>
      <c r="G9" s="30"/>
      <c r="H9" s="30">
        <f>Page12!I19</f>
        <v>1274350</v>
      </c>
      <c r="I9" s="30">
        <f>Page12!K19</f>
        <v>1120150</v>
      </c>
      <c r="J9" s="30"/>
      <c r="K9" s="30">
        <f>Page12!M19</f>
        <v>1120150</v>
      </c>
      <c r="L9" s="30"/>
      <c r="M9" s="30">
        <f>Page12!O19</f>
        <v>1120150</v>
      </c>
      <c r="N9" s="30"/>
      <c r="O9" s="30">
        <f>I9-F9</f>
        <v>-145400</v>
      </c>
    </row>
    <row r="10" spans="3:15" ht="21" customHeight="1">
      <c r="C10" s="15" t="s">
        <v>160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3:15" ht="21" customHeight="1">
      <c r="C11" s="15" t="s">
        <v>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4:15" ht="14.25" customHeight="1"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21" customHeight="1">
      <c r="A13" s="29">
        <v>2</v>
      </c>
      <c r="C13" s="15" t="s">
        <v>39</v>
      </c>
      <c r="D13" s="30">
        <f>Page12!D23</f>
        <v>188888</v>
      </c>
      <c r="E13" s="30"/>
      <c r="F13" s="30">
        <f>Page12!F23</f>
        <v>200000</v>
      </c>
      <c r="G13" s="30"/>
      <c r="H13" s="30">
        <f>Page12!I23</f>
        <v>200000</v>
      </c>
      <c r="I13" s="30">
        <f>Page12!K23</f>
        <v>200000</v>
      </c>
      <c r="J13" s="30"/>
      <c r="K13" s="30">
        <f>Page12!M23</f>
        <v>200000</v>
      </c>
      <c r="L13" s="30"/>
      <c r="M13" s="30">
        <f>Page12!O23</f>
        <v>200000</v>
      </c>
      <c r="N13" s="30"/>
      <c r="O13" s="30">
        <f>I13-F13</f>
        <v>0</v>
      </c>
    </row>
    <row r="14" spans="3:15" ht="21" customHeight="1">
      <c r="C14" s="15" t="s">
        <v>40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4:15" ht="14.25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21" customHeight="1">
      <c r="A16" s="29">
        <v>3</v>
      </c>
      <c r="C16" s="15" t="s">
        <v>88</v>
      </c>
      <c r="D16" s="30">
        <f>Page12!D26</f>
        <v>173525</v>
      </c>
      <c r="E16" s="30"/>
      <c r="F16" s="30">
        <f>Page12!F26</f>
        <v>300000</v>
      </c>
      <c r="G16" s="30"/>
      <c r="H16" s="30">
        <f>Page12!I26</f>
        <v>300000</v>
      </c>
      <c r="I16" s="30">
        <f>Page12!K26</f>
        <v>300000</v>
      </c>
      <c r="J16" s="30"/>
      <c r="K16" s="30">
        <f>Page12!M26</f>
        <v>300000</v>
      </c>
      <c r="L16" s="30"/>
      <c r="M16" s="30">
        <f>Page12!O26</f>
        <v>300000</v>
      </c>
      <c r="N16" s="30"/>
      <c r="O16" s="30">
        <f>I16-F16</f>
        <v>0</v>
      </c>
    </row>
    <row r="17" spans="3:15" ht="21" customHeight="1">
      <c r="C17" s="15" t="s">
        <v>87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21" customHeight="1">
      <c r="A18" s="29">
        <v>4</v>
      </c>
      <c r="C18" s="31" t="s">
        <v>163</v>
      </c>
      <c r="D18" s="30">
        <f>Page12!D28</f>
        <v>134044</v>
      </c>
      <c r="E18" s="30"/>
      <c r="F18" s="30">
        <f>Page12!F28</f>
        <v>128000</v>
      </c>
      <c r="G18" s="30"/>
      <c r="H18" s="30">
        <f>Page12!I28</f>
        <v>128000</v>
      </c>
      <c r="I18" s="30">
        <f>Page12!K28</f>
        <v>128000</v>
      </c>
      <c r="J18" s="30"/>
      <c r="K18" s="30">
        <f>Page12!M28</f>
        <v>128000</v>
      </c>
      <c r="L18" s="30"/>
      <c r="M18" s="30">
        <f>Page12!O28</f>
        <v>128000</v>
      </c>
      <c r="N18" s="30"/>
      <c r="O18" s="30">
        <f>I18-F18</f>
        <v>0</v>
      </c>
    </row>
    <row r="19" spans="3:15" ht="21" customHeight="1">
      <c r="C19" s="3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21" customHeight="1">
      <c r="A20" s="29">
        <v>5</v>
      </c>
      <c r="C20" s="15" t="s">
        <v>19</v>
      </c>
      <c r="D20" s="32">
        <v>0</v>
      </c>
      <c r="F20" s="32">
        <v>0</v>
      </c>
      <c r="H20" s="32">
        <v>0</v>
      </c>
      <c r="I20" s="32">
        <v>0</v>
      </c>
      <c r="K20" s="32">
        <v>0</v>
      </c>
      <c r="L20" s="32"/>
      <c r="M20" s="32">
        <v>0</v>
      </c>
      <c r="O20" s="32">
        <v>0</v>
      </c>
    </row>
    <row r="21" spans="1:15" ht="15" customHeight="1">
      <c r="A21" s="15"/>
      <c r="B21" s="15"/>
      <c r="C21" s="15" t="s">
        <v>30</v>
      </c>
      <c r="D21" s="27"/>
      <c r="E21" s="24"/>
      <c r="F21" s="27"/>
      <c r="H21" s="27"/>
      <c r="I21" s="27"/>
      <c r="K21" s="27"/>
      <c r="L21" s="24"/>
      <c r="M21" s="27"/>
      <c r="O21" s="27"/>
    </row>
    <row r="23" spans="3:15" ht="21" customHeight="1">
      <c r="C23" s="33" t="s">
        <v>10</v>
      </c>
      <c r="D23" s="34">
        <f>SUM(D9:D21)</f>
        <v>1781507</v>
      </c>
      <c r="E23" s="30"/>
      <c r="F23" s="34">
        <f>SUM(F9:F21)</f>
        <v>1893550</v>
      </c>
      <c r="G23" s="30"/>
      <c r="H23" s="34">
        <f>SUM(H9:H21)</f>
        <v>1902350</v>
      </c>
      <c r="I23" s="34">
        <f>SUM(I9:I21)</f>
        <v>1748150</v>
      </c>
      <c r="J23" s="30"/>
      <c r="K23" s="34">
        <f>SUM(K9:K21)</f>
        <v>1748150</v>
      </c>
      <c r="L23" s="34"/>
      <c r="M23" s="34">
        <f>SUM(M9:M21)</f>
        <v>1748150</v>
      </c>
      <c r="N23" s="30"/>
      <c r="O23" s="34">
        <f>SUM(O9:O21)</f>
        <v>-145400</v>
      </c>
    </row>
    <row r="24" spans="9:13" ht="21" customHeight="1">
      <c r="I24" s="35"/>
      <c r="K24" s="35"/>
      <c r="L24" s="35"/>
      <c r="M24" s="35"/>
    </row>
    <row r="25" spans="2:16" ht="21" customHeight="1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1:16" ht="21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1:2" ht="21" customHeight="1">
      <c r="A27" s="15"/>
      <c r="B27" s="15"/>
    </row>
  </sheetData>
  <sheetProtection/>
  <mergeCells count="20">
    <mergeCell ref="N5:P5"/>
    <mergeCell ref="N6:P6"/>
    <mergeCell ref="N7:P7"/>
    <mergeCell ref="F6:G6"/>
    <mergeCell ref="D6:E6"/>
    <mergeCell ref="I6:J6"/>
    <mergeCell ref="I7:J7"/>
    <mergeCell ref="F5:G5"/>
    <mergeCell ref="I5:J5"/>
    <mergeCell ref="F7:G7"/>
    <mergeCell ref="B25:P25"/>
    <mergeCell ref="A26:P26"/>
    <mergeCell ref="D7:E7"/>
    <mergeCell ref="A1:Q1"/>
    <mergeCell ref="A2:Q2"/>
    <mergeCell ref="D4:E4"/>
    <mergeCell ref="F4:G4"/>
    <mergeCell ref="I4:J4"/>
    <mergeCell ref="N4:P4"/>
    <mergeCell ref="D5:E5"/>
  </mergeCells>
  <printOptions/>
  <pageMargins left="0.5511811023622047" right="0.15748031496062992" top="0.7086614173228347" bottom="0.5118110236220472" header="0.5118110236220472" footer="0.5118110236220472"/>
  <pageSetup firstPageNumber="13" useFirstPageNumber="1" horizontalDpi="600" verticalDpi="6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="80" zoomScaleNormal="80" zoomScalePageLayoutView="0" workbookViewId="0" topLeftCell="A1">
      <selection activeCell="P29" sqref="P29"/>
    </sheetView>
  </sheetViews>
  <sheetFormatPr defaultColWidth="9.140625" defaultRowHeight="21" customHeight="1"/>
  <cols>
    <col min="1" max="1" width="4.8515625" style="38" bestFit="1" customWidth="1"/>
    <col min="2" max="2" width="1.28515625" style="15" customWidth="1"/>
    <col min="3" max="3" width="24.140625" style="15" customWidth="1"/>
    <col min="4" max="4" width="11.140625" style="15" customWidth="1"/>
    <col min="5" max="5" width="1.1484375" style="15" customWidth="1"/>
    <col min="6" max="6" width="13.8515625" style="15" customWidth="1"/>
    <col min="7" max="7" width="0.85546875" style="15" customWidth="1"/>
    <col min="8" max="8" width="11.8515625" style="15" hidden="1" customWidth="1"/>
    <col min="9" max="9" width="11.28125" style="15" customWidth="1"/>
    <col min="10" max="10" width="3.421875" style="15" customWidth="1"/>
    <col min="11" max="11" width="13.28125" style="15" customWidth="1"/>
    <col min="12" max="12" width="2.00390625" style="15" customWidth="1"/>
    <col min="13" max="13" width="13.7109375" style="15" customWidth="1"/>
    <col min="14" max="14" width="2.00390625" style="15" customWidth="1"/>
    <col min="15" max="15" width="2.8515625" style="15" customWidth="1"/>
    <col min="16" max="16" width="17.7109375" style="15" customWidth="1"/>
    <col min="17" max="17" width="5.8515625" style="15" customWidth="1"/>
    <col min="18" max="18" width="1.57421875" style="15" customWidth="1"/>
    <col min="19" max="16384" width="9.140625" style="15" customWidth="1"/>
  </cols>
  <sheetData>
    <row r="1" spans="1:18" ht="21" customHeight="1">
      <c r="A1" s="100" t="s">
        <v>47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21" customHeight="1">
      <c r="A2" s="100" t="s">
        <v>154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7" ht="21" customHeight="1">
      <c r="A3" s="26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6" ht="15" customHeight="1">
      <c r="A4" s="23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7" ht="21" customHeight="1">
      <c r="A5" s="36"/>
      <c r="B5" s="36"/>
      <c r="C5" s="37"/>
      <c r="D5" s="101" t="s">
        <v>20</v>
      </c>
      <c r="E5" s="101"/>
      <c r="F5" s="101" t="s">
        <v>45</v>
      </c>
      <c r="G5" s="101"/>
      <c r="H5" s="20" t="s">
        <v>89</v>
      </c>
      <c r="I5" s="101"/>
      <c r="J5" s="101"/>
      <c r="K5" s="20"/>
      <c r="L5" s="20"/>
      <c r="M5" s="20"/>
      <c r="N5" s="20"/>
      <c r="O5" s="102" t="s">
        <v>48</v>
      </c>
      <c r="P5" s="102"/>
      <c r="Q5" s="102"/>
    </row>
    <row r="6" spans="1:17" ht="21" customHeight="1">
      <c r="A6" s="14" t="s">
        <v>3</v>
      </c>
      <c r="B6" s="14"/>
      <c r="C6" s="19" t="s">
        <v>4</v>
      </c>
      <c r="D6" s="103" t="s">
        <v>0</v>
      </c>
      <c r="E6" s="103"/>
      <c r="F6" s="103" t="s">
        <v>7</v>
      </c>
      <c r="G6" s="103"/>
      <c r="H6" s="22" t="s">
        <v>0</v>
      </c>
      <c r="I6" s="103" t="s">
        <v>7</v>
      </c>
      <c r="J6" s="103"/>
      <c r="K6" s="103" t="s">
        <v>7</v>
      </c>
      <c r="L6" s="103"/>
      <c r="M6" s="103" t="s">
        <v>7</v>
      </c>
      <c r="N6" s="103"/>
      <c r="O6" s="102" t="s">
        <v>2</v>
      </c>
      <c r="P6" s="102"/>
      <c r="Q6" s="102"/>
    </row>
    <row r="7" spans="1:17" ht="21" customHeight="1">
      <c r="A7" s="36"/>
      <c r="B7" s="14"/>
      <c r="C7" s="19" t="s">
        <v>21</v>
      </c>
      <c r="D7" s="103">
        <v>2021</v>
      </c>
      <c r="E7" s="103"/>
      <c r="F7" s="103">
        <v>2022</v>
      </c>
      <c r="G7" s="103"/>
      <c r="H7" s="22">
        <v>2022</v>
      </c>
      <c r="I7" s="103">
        <v>2023</v>
      </c>
      <c r="J7" s="103"/>
      <c r="K7" s="103">
        <v>2024</v>
      </c>
      <c r="L7" s="103"/>
      <c r="M7" s="103">
        <v>2025</v>
      </c>
      <c r="N7" s="103"/>
      <c r="O7" s="102" t="s">
        <v>155</v>
      </c>
      <c r="P7" s="102"/>
      <c r="Q7" s="102"/>
    </row>
    <row r="8" spans="1:17" ht="21" customHeight="1">
      <c r="A8" s="23"/>
      <c r="B8" s="23"/>
      <c r="C8" s="24"/>
      <c r="D8" s="99" t="s">
        <v>130</v>
      </c>
      <c r="E8" s="99"/>
      <c r="F8" s="104" t="s">
        <v>115</v>
      </c>
      <c r="G8" s="99"/>
      <c r="H8" s="25" t="s">
        <v>115</v>
      </c>
      <c r="I8" s="104" t="s">
        <v>115</v>
      </c>
      <c r="J8" s="99"/>
      <c r="K8" s="104" t="s">
        <v>115</v>
      </c>
      <c r="L8" s="99"/>
      <c r="M8" s="104" t="s">
        <v>115</v>
      </c>
      <c r="N8" s="99"/>
      <c r="O8" s="99" t="s">
        <v>130</v>
      </c>
      <c r="P8" s="99"/>
      <c r="Q8" s="99"/>
    </row>
    <row r="9" spans="1:17" s="24" customFormat="1" ht="15" customHeight="1">
      <c r="A9" s="26"/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1" spans="1:16" ht="21" customHeight="1">
      <c r="A11" s="29">
        <v>1</v>
      </c>
      <c r="C11" s="15" t="s">
        <v>50</v>
      </c>
      <c r="D11" s="30">
        <f>Page13!G40</f>
        <v>1301839</v>
      </c>
      <c r="E11" s="30"/>
      <c r="F11" s="30">
        <f>Page13!I40</f>
        <v>1389542</v>
      </c>
      <c r="G11" s="30"/>
      <c r="H11" s="30">
        <f>Page13!K40</f>
        <v>1359919</v>
      </c>
      <c r="I11" s="30">
        <f>Page13!L40</f>
        <v>1458736</v>
      </c>
      <c r="J11" s="30"/>
      <c r="K11" s="30">
        <f>Page13!N40</f>
        <v>1445214</v>
      </c>
      <c r="L11" s="30"/>
      <c r="M11" s="30">
        <f>Page13!P40</f>
        <v>1528491</v>
      </c>
      <c r="N11" s="30"/>
      <c r="O11" s="30"/>
      <c r="P11" s="30">
        <f>I11-F11</f>
        <v>69194</v>
      </c>
    </row>
    <row r="12" spans="1:16" ht="21" customHeight="1">
      <c r="A12" s="29">
        <v>2</v>
      </c>
      <c r="C12" s="15" t="s">
        <v>51</v>
      </c>
      <c r="D12" s="30">
        <f>Page14!D14</f>
        <v>22820</v>
      </c>
      <c r="E12" s="30"/>
      <c r="F12" s="30">
        <f>Page14!F14</f>
        <v>31000</v>
      </c>
      <c r="G12" s="30"/>
      <c r="H12" s="30">
        <f>Page14!H14</f>
        <v>31000</v>
      </c>
      <c r="I12" s="30">
        <f>Page14!I14</f>
        <v>31000</v>
      </c>
      <c r="J12" s="30"/>
      <c r="K12" s="30">
        <f>Page14!L14</f>
        <v>31000</v>
      </c>
      <c r="L12" s="30"/>
      <c r="M12" s="30">
        <f>Page14!N14</f>
        <v>31000</v>
      </c>
      <c r="N12" s="30"/>
      <c r="O12" s="30"/>
      <c r="P12" s="30">
        <f>I12-F12</f>
        <v>0</v>
      </c>
    </row>
    <row r="13" spans="1:16" ht="21" customHeight="1">
      <c r="A13" s="29"/>
      <c r="C13" s="15" t="s">
        <v>18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21" customHeight="1">
      <c r="A14" s="29">
        <v>3</v>
      </c>
      <c r="C14" s="15" t="s">
        <v>52</v>
      </c>
      <c r="D14" s="30">
        <f>Page14!D20</f>
        <v>6297</v>
      </c>
      <c r="E14" s="30"/>
      <c r="F14" s="30">
        <f>Page14!F20</f>
        <v>16500</v>
      </c>
      <c r="G14" s="30"/>
      <c r="H14" s="30">
        <f>Page14!H20</f>
        <v>9500</v>
      </c>
      <c r="I14" s="30">
        <f>Page14!I20</f>
        <v>16500</v>
      </c>
      <c r="J14" s="30"/>
      <c r="K14" s="30">
        <f>Page14!L20</f>
        <v>16500</v>
      </c>
      <c r="L14" s="30"/>
      <c r="M14" s="30">
        <f>Page14!N20</f>
        <v>16500</v>
      </c>
      <c r="N14" s="30"/>
      <c r="O14" s="30"/>
      <c r="P14" s="30">
        <f>I14-F14</f>
        <v>0</v>
      </c>
    </row>
    <row r="15" spans="1:16" ht="21" customHeight="1">
      <c r="A15" s="29">
        <v>4</v>
      </c>
      <c r="C15" s="31" t="s">
        <v>161</v>
      </c>
      <c r="D15" s="30">
        <f>Page14!D42</f>
        <v>163688</v>
      </c>
      <c r="E15" s="30"/>
      <c r="F15" s="30">
        <f>Page14!F42</f>
        <v>186030</v>
      </c>
      <c r="G15" s="30"/>
      <c r="H15" s="30">
        <f>Page14!H42</f>
        <v>193030</v>
      </c>
      <c r="I15" s="30">
        <f>Page14!I42</f>
        <v>196330</v>
      </c>
      <c r="J15" s="30"/>
      <c r="K15" s="30">
        <f>Page14!L42</f>
        <v>196330</v>
      </c>
      <c r="L15" s="30"/>
      <c r="M15" s="30">
        <f>Page14!N42</f>
        <v>196330</v>
      </c>
      <c r="N15" s="30"/>
      <c r="O15" s="30"/>
      <c r="P15" s="30">
        <f>I15-F15</f>
        <v>10300</v>
      </c>
    </row>
    <row r="16" spans="1:16" ht="21" customHeight="1">
      <c r="A16" s="29">
        <v>5</v>
      </c>
      <c r="C16" s="31" t="s">
        <v>162</v>
      </c>
      <c r="D16" s="30">
        <f>Page15!D46</f>
        <v>133734</v>
      </c>
      <c r="E16" s="30"/>
      <c r="F16" s="30">
        <f>Page15!F46</f>
        <v>226030</v>
      </c>
      <c r="G16" s="30"/>
      <c r="H16" s="30">
        <f>Page15!H46</f>
        <v>217430</v>
      </c>
      <c r="I16" s="30">
        <f>Page15!I46</f>
        <v>296030</v>
      </c>
      <c r="J16" s="30"/>
      <c r="K16" s="30">
        <f>Page15!K46</f>
        <v>228040</v>
      </c>
      <c r="L16" s="30"/>
      <c r="M16" s="30">
        <f>Page15!M46</f>
        <v>228540</v>
      </c>
      <c r="N16" s="30"/>
      <c r="O16" s="30"/>
      <c r="P16" s="30">
        <f>I16-F16</f>
        <v>70000</v>
      </c>
    </row>
    <row r="17" spans="1:16" ht="21" customHeight="1">
      <c r="A17" s="29">
        <v>10</v>
      </c>
      <c r="C17" s="15" t="s">
        <v>53</v>
      </c>
      <c r="D17" s="30">
        <f>Page15!D49</f>
        <v>0</v>
      </c>
      <c r="E17" s="30"/>
      <c r="F17" s="30">
        <f>Page15!F49</f>
        <v>40000</v>
      </c>
      <c r="G17" s="30"/>
      <c r="H17" s="30">
        <f>Page15!H49</f>
        <v>40000</v>
      </c>
      <c r="I17" s="30">
        <f>Page15!I49</f>
        <v>40000</v>
      </c>
      <c r="J17" s="30"/>
      <c r="K17" s="30">
        <f>Page15!K49</f>
        <v>40000</v>
      </c>
      <c r="L17" s="30"/>
      <c r="M17" s="30">
        <f>Page15!M49</f>
        <v>40000</v>
      </c>
      <c r="N17" s="30"/>
      <c r="O17" s="30"/>
      <c r="P17" s="30">
        <f>I17-F17</f>
        <v>0</v>
      </c>
    </row>
    <row r="18" spans="1:16" ht="13.5" customHeight="1">
      <c r="A18" s="29"/>
      <c r="D18" s="27"/>
      <c r="F18" s="27"/>
      <c r="H18" s="27"/>
      <c r="I18" s="27"/>
      <c r="K18" s="27"/>
      <c r="L18" s="24"/>
      <c r="M18" s="27"/>
      <c r="N18" s="24"/>
      <c r="P18" s="27"/>
    </row>
    <row r="19" spans="1:16" ht="9.75" customHeight="1">
      <c r="A19" s="29"/>
      <c r="D19" s="24"/>
      <c r="F19" s="24"/>
      <c r="H19" s="24"/>
      <c r="I19" s="24"/>
      <c r="K19" s="24"/>
      <c r="L19" s="24"/>
      <c r="M19" s="24"/>
      <c r="N19" s="24"/>
      <c r="P19" s="24"/>
    </row>
    <row r="20" spans="1:16" ht="21" customHeight="1">
      <c r="A20" s="29"/>
      <c r="C20" s="37" t="s">
        <v>49</v>
      </c>
      <c r="D20" s="34">
        <f>SUM(D11:D18)</f>
        <v>1628378</v>
      </c>
      <c r="E20" s="30"/>
      <c r="F20" s="34">
        <f>SUM(F11:F18)</f>
        <v>1889102</v>
      </c>
      <c r="G20" s="30"/>
      <c r="H20" s="34">
        <f>SUM(H11:H18)</f>
        <v>1850879</v>
      </c>
      <c r="I20" s="34">
        <f>SUM(I11:I18)</f>
        <v>2038596</v>
      </c>
      <c r="J20" s="30"/>
      <c r="K20" s="34">
        <f>SUM(K11:K18)</f>
        <v>1957084</v>
      </c>
      <c r="L20" s="34"/>
      <c r="M20" s="34">
        <f>SUM(M11:M18)</f>
        <v>2040861</v>
      </c>
      <c r="N20" s="34"/>
      <c r="O20" s="30"/>
      <c r="P20" s="34">
        <f>SUM(P11:P18)</f>
        <v>149494</v>
      </c>
    </row>
    <row r="21" ht="21" customHeight="1">
      <c r="C21" s="37" t="s">
        <v>11</v>
      </c>
    </row>
    <row r="24" spans="1:17" ht="21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</sheetData>
  <sheetProtection/>
  <mergeCells count="25">
    <mergeCell ref="K6:L6"/>
    <mergeCell ref="K7:L7"/>
    <mergeCell ref="K8:L8"/>
    <mergeCell ref="M6:N6"/>
    <mergeCell ref="M7:N7"/>
    <mergeCell ref="M8:N8"/>
    <mergeCell ref="D6:E6"/>
    <mergeCell ref="F6:G6"/>
    <mergeCell ref="I6:J6"/>
    <mergeCell ref="O6:Q6"/>
    <mergeCell ref="A1:R1"/>
    <mergeCell ref="A2:R2"/>
    <mergeCell ref="D5:E5"/>
    <mergeCell ref="F5:G5"/>
    <mergeCell ref="I5:J5"/>
    <mergeCell ref="O5:Q5"/>
    <mergeCell ref="A24:Q24"/>
    <mergeCell ref="D8:E8"/>
    <mergeCell ref="F8:G8"/>
    <mergeCell ref="I8:J8"/>
    <mergeCell ref="O8:Q8"/>
    <mergeCell ref="D7:E7"/>
    <mergeCell ref="F7:G7"/>
    <mergeCell ref="I7:J7"/>
    <mergeCell ref="O7:Q7"/>
  </mergeCells>
  <printOptions/>
  <pageMargins left="0.5511811023622047" right="0.2362204724409449" top="0.7086614173228347" bottom="0.5118110236220472" header="0.5118110236220472" footer="0.5118110236220472"/>
  <pageSetup firstPageNumber="14" useFirstPageNumber="1" horizontalDpi="600" verticalDpi="6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S34"/>
  <sheetViews>
    <sheetView zoomScalePageLayoutView="0" workbookViewId="0" topLeftCell="A2">
      <selection activeCell="M26" sqref="M26"/>
    </sheetView>
  </sheetViews>
  <sheetFormatPr defaultColWidth="9.140625" defaultRowHeight="21" customHeight="1"/>
  <cols>
    <col min="1" max="1" width="4.28125" style="38" customWidth="1"/>
    <col min="2" max="2" width="5.8515625" style="15" customWidth="1"/>
    <col min="3" max="3" width="30.8515625" style="15" customWidth="1"/>
    <col min="4" max="4" width="9.57421875" style="15" customWidth="1"/>
    <col min="5" max="5" width="1.28515625" style="15" customWidth="1"/>
    <col min="6" max="6" width="14.28125" style="15" bestFit="1" customWidth="1"/>
    <col min="7" max="7" width="0.85546875" style="15" customWidth="1"/>
    <col min="8" max="8" width="0.5625" style="15" customWidth="1"/>
    <col min="9" max="9" width="12.57421875" style="15" hidden="1" customWidth="1"/>
    <col min="10" max="10" width="1.1484375" style="15" customWidth="1"/>
    <col min="11" max="11" width="13.00390625" style="15" customWidth="1"/>
    <col min="12" max="12" width="2.140625" style="15" customWidth="1"/>
    <col min="13" max="13" width="13.421875" style="15" customWidth="1"/>
    <col min="14" max="14" width="1.28515625" style="15" customWidth="1"/>
    <col min="15" max="15" width="13.00390625" style="15" customWidth="1"/>
    <col min="16" max="16" width="1.1484375" style="15" customWidth="1"/>
    <col min="17" max="17" width="4.7109375" style="15" customWidth="1"/>
    <col min="18" max="18" width="14.28125" style="15" customWidth="1"/>
    <col min="19" max="19" width="4.00390625" style="15" customWidth="1"/>
    <col min="20" max="16384" width="9.140625" style="15" customWidth="1"/>
  </cols>
  <sheetData>
    <row r="3" spans="1:19" ht="21" customHeight="1">
      <c r="A3" s="100" t="s">
        <v>47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ht="21" customHeight="1">
      <c r="A4" s="100" t="s">
        <v>156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9" ht="21" customHeight="1">
      <c r="A5" s="26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8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37" customFormat="1" ht="20.25" customHeight="1">
      <c r="A7" s="14" t="s">
        <v>3</v>
      </c>
      <c r="B7" s="22" t="s">
        <v>167</v>
      </c>
      <c r="C7" s="22" t="s">
        <v>12</v>
      </c>
      <c r="D7" s="102" t="s">
        <v>6</v>
      </c>
      <c r="E7" s="102"/>
      <c r="F7" s="102" t="s">
        <v>7</v>
      </c>
      <c r="G7" s="102"/>
      <c r="H7" s="102"/>
      <c r="I7" s="21" t="s">
        <v>91</v>
      </c>
      <c r="J7" s="21"/>
      <c r="K7" s="102" t="s">
        <v>7</v>
      </c>
      <c r="L7" s="102"/>
      <c r="M7" s="102" t="s">
        <v>7</v>
      </c>
      <c r="N7" s="102"/>
      <c r="O7" s="102" t="s">
        <v>7</v>
      </c>
      <c r="P7" s="102"/>
      <c r="Q7" s="102" t="s">
        <v>133</v>
      </c>
      <c r="R7" s="102"/>
    </row>
    <row r="8" spans="1:18" s="37" customFormat="1" ht="20.25" customHeight="1">
      <c r="A8" s="39"/>
      <c r="B8" s="39"/>
      <c r="D8" s="105" t="s">
        <v>92</v>
      </c>
      <c r="E8" s="102"/>
      <c r="F8" s="21"/>
      <c r="G8" s="21"/>
      <c r="H8" s="40"/>
      <c r="I8" s="22" t="s">
        <v>92</v>
      </c>
      <c r="J8" s="22"/>
      <c r="K8" s="41"/>
      <c r="L8" s="41"/>
      <c r="M8" s="41"/>
      <c r="N8" s="41"/>
      <c r="O8" s="41"/>
      <c r="P8" s="41"/>
      <c r="Q8" s="102" t="s">
        <v>132</v>
      </c>
      <c r="R8" s="102"/>
    </row>
    <row r="9" spans="1:18" s="37" customFormat="1" ht="17.25" customHeight="1">
      <c r="A9" s="36"/>
      <c r="B9" s="39"/>
      <c r="D9" s="106">
        <v>2021</v>
      </c>
      <c r="E9" s="106"/>
      <c r="F9" s="106">
        <v>2022</v>
      </c>
      <c r="G9" s="106"/>
      <c r="H9" s="106"/>
      <c r="I9" s="42">
        <v>2022</v>
      </c>
      <c r="J9" s="42"/>
      <c r="K9" s="106">
        <v>2023</v>
      </c>
      <c r="L9" s="106"/>
      <c r="M9" s="106">
        <v>2024</v>
      </c>
      <c r="N9" s="106"/>
      <c r="O9" s="106">
        <v>2025</v>
      </c>
      <c r="P9" s="106"/>
      <c r="Q9" s="102" t="s">
        <v>155</v>
      </c>
      <c r="R9" s="102"/>
    </row>
    <row r="10" spans="1:18" s="37" customFormat="1" ht="18" customHeight="1">
      <c r="A10" s="36"/>
      <c r="B10" s="39"/>
      <c r="D10" s="107" t="s">
        <v>115</v>
      </c>
      <c r="E10" s="108"/>
      <c r="F10" s="107" t="s">
        <v>115</v>
      </c>
      <c r="G10" s="108"/>
      <c r="H10" s="108"/>
      <c r="I10" s="43" t="s">
        <v>115</v>
      </c>
      <c r="J10" s="43"/>
      <c r="K10" s="107" t="s">
        <v>115</v>
      </c>
      <c r="L10" s="108"/>
      <c r="M10" s="107" t="s">
        <v>115</v>
      </c>
      <c r="N10" s="108"/>
      <c r="O10" s="107" t="s">
        <v>115</v>
      </c>
      <c r="P10" s="108"/>
      <c r="Q10" s="107" t="s">
        <v>117</v>
      </c>
      <c r="R10" s="108"/>
    </row>
    <row r="11" spans="1:18" s="37" customFormat="1" ht="8.25" customHeight="1">
      <c r="A11" s="45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ht="21" customHeight="1" hidden="1"/>
    <row r="13" ht="18" customHeight="1">
      <c r="C13" s="19" t="s">
        <v>13</v>
      </c>
    </row>
    <row r="14" spans="1:18" ht="21" customHeight="1">
      <c r="A14" s="29">
        <v>1</v>
      </c>
      <c r="B14" s="38">
        <v>101</v>
      </c>
      <c r="C14" s="15" t="s">
        <v>28</v>
      </c>
      <c r="D14" s="48">
        <v>1094392</v>
      </c>
      <c r="E14" s="30"/>
      <c r="F14" s="30">
        <v>1079400</v>
      </c>
      <c r="G14" s="30"/>
      <c r="H14" s="30"/>
      <c r="I14" s="30">
        <v>1079400</v>
      </c>
      <c r="J14" s="30"/>
      <c r="K14" s="30">
        <v>925200</v>
      </c>
      <c r="L14" s="30"/>
      <c r="M14" s="30">
        <v>925200</v>
      </c>
      <c r="N14" s="30"/>
      <c r="O14" s="30">
        <v>925200</v>
      </c>
      <c r="P14" s="30">
        <v>1130800</v>
      </c>
      <c r="Q14" s="30"/>
      <c r="R14" s="30">
        <f aca="true" t="shared" si="0" ref="R14:R19">K14-F14</f>
        <v>-154200</v>
      </c>
    </row>
    <row r="15" spans="1:18" ht="21" customHeight="1">
      <c r="A15" s="29"/>
      <c r="B15" s="38">
        <v>103</v>
      </c>
      <c r="C15" s="15" t="s">
        <v>14</v>
      </c>
      <c r="D15" s="30">
        <v>128136</v>
      </c>
      <c r="E15" s="30"/>
      <c r="F15" s="30">
        <v>127500</v>
      </c>
      <c r="G15" s="30"/>
      <c r="H15" s="30"/>
      <c r="I15" s="30">
        <v>132600</v>
      </c>
      <c r="J15" s="30"/>
      <c r="K15" s="30">
        <v>132600</v>
      </c>
      <c r="L15" s="30"/>
      <c r="M15" s="30">
        <v>132600</v>
      </c>
      <c r="N15" s="30"/>
      <c r="O15" s="30">
        <v>132600</v>
      </c>
      <c r="P15" s="30">
        <v>86700</v>
      </c>
      <c r="Q15" s="30"/>
      <c r="R15" s="30">
        <f t="shared" si="0"/>
        <v>5100</v>
      </c>
    </row>
    <row r="16" spans="1:18" ht="21" customHeight="1">
      <c r="A16" s="29"/>
      <c r="B16" s="38">
        <v>104</v>
      </c>
      <c r="C16" s="15" t="s">
        <v>22</v>
      </c>
      <c r="D16" s="30">
        <v>24933</v>
      </c>
      <c r="E16" s="30"/>
      <c r="F16" s="30">
        <v>24650</v>
      </c>
      <c r="G16" s="30"/>
      <c r="H16" s="30"/>
      <c r="I16" s="30">
        <v>26350</v>
      </c>
      <c r="J16" s="30"/>
      <c r="K16" s="30">
        <v>26350</v>
      </c>
      <c r="L16" s="30"/>
      <c r="M16" s="30">
        <v>26350</v>
      </c>
      <c r="N16" s="30"/>
      <c r="O16" s="30">
        <v>26350</v>
      </c>
      <c r="P16" s="30">
        <v>28900</v>
      </c>
      <c r="Q16" s="30"/>
      <c r="R16" s="30">
        <f t="shared" si="0"/>
        <v>1700</v>
      </c>
    </row>
    <row r="17" spans="1:18" ht="21" customHeight="1">
      <c r="A17" s="29"/>
      <c r="B17" s="38">
        <v>105</v>
      </c>
      <c r="C17" s="15" t="s">
        <v>41</v>
      </c>
      <c r="D17" s="49">
        <v>0</v>
      </c>
      <c r="E17" s="30"/>
      <c r="F17" s="30">
        <v>10000</v>
      </c>
      <c r="G17" s="30"/>
      <c r="H17" s="30"/>
      <c r="I17" s="30">
        <v>10000</v>
      </c>
      <c r="J17" s="30"/>
      <c r="K17" s="30">
        <v>10000</v>
      </c>
      <c r="L17" s="30"/>
      <c r="M17" s="30">
        <v>10000</v>
      </c>
      <c r="N17" s="30"/>
      <c r="O17" s="30">
        <v>10000</v>
      </c>
      <c r="P17" s="30">
        <v>5000</v>
      </c>
      <c r="Q17" s="30"/>
      <c r="R17" s="30">
        <f t="shared" si="0"/>
        <v>0</v>
      </c>
    </row>
    <row r="18" spans="2:18" ht="21" customHeight="1">
      <c r="B18" s="38">
        <v>106</v>
      </c>
      <c r="C18" s="15" t="s">
        <v>113</v>
      </c>
      <c r="D18" s="50">
        <v>37589</v>
      </c>
      <c r="E18" s="51"/>
      <c r="F18" s="50">
        <v>24000</v>
      </c>
      <c r="G18" s="121"/>
      <c r="H18" s="121"/>
      <c r="I18" s="51">
        <v>26000</v>
      </c>
      <c r="J18" s="51"/>
      <c r="K18" s="50">
        <v>26000</v>
      </c>
      <c r="L18" s="30"/>
      <c r="M18" s="50">
        <v>26000</v>
      </c>
      <c r="N18" s="50"/>
      <c r="O18" s="50">
        <v>26000</v>
      </c>
      <c r="P18" s="50">
        <v>3417</v>
      </c>
      <c r="Q18" s="30"/>
      <c r="R18" s="50">
        <f t="shared" si="0"/>
        <v>2000</v>
      </c>
    </row>
    <row r="19" spans="1:18" ht="21" customHeight="1">
      <c r="A19" s="29"/>
      <c r="B19" s="38"/>
      <c r="D19" s="52">
        <f>SUM(D14:D18)</f>
        <v>1285050</v>
      </c>
      <c r="E19" s="30"/>
      <c r="F19" s="52">
        <f>SUM(F14:F18)</f>
        <v>1265550</v>
      </c>
      <c r="G19" s="123"/>
      <c r="H19" s="121"/>
      <c r="I19" s="122">
        <f>SUM(I14:I18)</f>
        <v>1274350</v>
      </c>
      <c r="J19" s="122"/>
      <c r="K19" s="52">
        <f>SUM(K14:K18)</f>
        <v>1120150</v>
      </c>
      <c r="L19" s="30"/>
      <c r="M19" s="52">
        <f>SUM(M14:M18)</f>
        <v>1120150</v>
      </c>
      <c r="N19" s="52"/>
      <c r="O19" s="52">
        <f>SUM(O14:O18)</f>
        <v>1120150</v>
      </c>
      <c r="P19" s="52">
        <f>SUM(P14:P18)</f>
        <v>1254817</v>
      </c>
      <c r="Q19" s="30"/>
      <c r="R19" s="53">
        <f t="shared" si="0"/>
        <v>-145400</v>
      </c>
    </row>
    <row r="20" spans="1:18" ht="9.75" customHeight="1">
      <c r="A20" s="29"/>
      <c r="B20" s="38"/>
      <c r="D20" s="54"/>
      <c r="F20" s="54"/>
      <c r="G20" s="55"/>
      <c r="I20" s="27"/>
      <c r="J20" s="24"/>
      <c r="K20" s="27"/>
      <c r="M20" s="27"/>
      <c r="N20" s="27"/>
      <c r="O20" s="27"/>
      <c r="P20" s="27"/>
      <c r="R20" s="27"/>
    </row>
    <row r="21" spans="1:2" ht="15" customHeight="1">
      <c r="A21" s="29"/>
      <c r="B21" s="38"/>
    </row>
    <row r="22" spans="1:3" ht="21" customHeight="1" hidden="1">
      <c r="A22" s="29"/>
      <c r="B22" s="38"/>
      <c r="C22" s="18"/>
    </row>
    <row r="23" spans="1:18" ht="16.5" customHeight="1">
      <c r="A23" s="29">
        <v>2</v>
      </c>
      <c r="C23" s="56" t="s">
        <v>42</v>
      </c>
      <c r="D23" s="30">
        <v>188888</v>
      </c>
      <c r="E23" s="30"/>
      <c r="F23" s="30">
        <v>200000</v>
      </c>
      <c r="G23" s="30"/>
      <c r="H23" s="57"/>
      <c r="I23" s="30">
        <v>200000</v>
      </c>
      <c r="J23" s="30"/>
      <c r="K23" s="30">
        <v>200000</v>
      </c>
      <c r="L23" s="30"/>
      <c r="M23" s="30">
        <v>200000</v>
      </c>
      <c r="N23" s="30"/>
      <c r="O23" s="30">
        <v>200000</v>
      </c>
      <c r="P23" s="30">
        <v>200000</v>
      </c>
      <c r="Q23" s="30"/>
      <c r="R23" s="30">
        <f>K23-F23</f>
        <v>0</v>
      </c>
    </row>
    <row r="24" spans="1:18" ht="21" customHeight="1">
      <c r="A24" s="29"/>
      <c r="C24" s="15" t="s">
        <v>23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3.5" customHeight="1">
      <c r="A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21" customHeight="1">
      <c r="A26" s="29">
        <v>3</v>
      </c>
      <c r="C26" s="15" t="s">
        <v>86</v>
      </c>
      <c r="D26" s="30">
        <v>173525</v>
      </c>
      <c r="E26" s="30"/>
      <c r="F26" s="30">
        <v>300000</v>
      </c>
      <c r="G26" s="30"/>
      <c r="H26" s="30"/>
      <c r="I26" s="30">
        <v>300000</v>
      </c>
      <c r="J26" s="30"/>
      <c r="K26" s="30">
        <v>300000</v>
      </c>
      <c r="L26" s="30"/>
      <c r="M26" s="30">
        <v>300000</v>
      </c>
      <c r="N26" s="30"/>
      <c r="O26" s="30">
        <v>300000</v>
      </c>
      <c r="P26" s="30">
        <v>300000</v>
      </c>
      <c r="Q26" s="30"/>
      <c r="R26" s="30">
        <f>K26-F26</f>
        <v>0</v>
      </c>
    </row>
    <row r="27" spans="1:18" ht="21" customHeight="1">
      <c r="A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21" customHeight="1">
      <c r="A28" s="29">
        <v>4</v>
      </c>
      <c r="B28" s="38"/>
      <c r="C28" s="31" t="s">
        <v>164</v>
      </c>
      <c r="D28" s="49">
        <v>134044</v>
      </c>
      <c r="E28" s="30"/>
      <c r="F28" s="30">
        <v>128000</v>
      </c>
      <c r="G28" s="30"/>
      <c r="H28" s="30"/>
      <c r="I28" s="30">
        <v>128000</v>
      </c>
      <c r="J28" s="30"/>
      <c r="K28" s="30">
        <v>128000</v>
      </c>
      <c r="L28" s="30"/>
      <c r="M28" s="30">
        <v>128000</v>
      </c>
      <c r="N28" s="30"/>
      <c r="O28" s="30">
        <v>128000</v>
      </c>
      <c r="P28" s="30">
        <v>70000</v>
      </c>
      <c r="Q28" s="30"/>
      <c r="R28" s="30">
        <f>K28-F28</f>
        <v>0</v>
      </c>
    </row>
    <row r="29" spans="1:18" ht="9.75" customHeight="1">
      <c r="A29" s="29"/>
      <c r="D29" s="24"/>
      <c r="F29" s="24"/>
      <c r="G29" s="24"/>
      <c r="I29" s="24"/>
      <c r="J29" s="24"/>
      <c r="K29" s="24"/>
      <c r="M29" s="24"/>
      <c r="N29" s="24"/>
      <c r="O29" s="24"/>
      <c r="P29" s="24"/>
      <c r="R29" s="24"/>
    </row>
    <row r="30" spans="1:18" ht="21" customHeight="1">
      <c r="A30" s="29"/>
      <c r="C30" s="19" t="s">
        <v>24</v>
      </c>
      <c r="D30" s="34">
        <f aca="true" t="shared" si="1" ref="D30:I30">SUM(D19:D29)</f>
        <v>1781507</v>
      </c>
      <c r="E30" s="34"/>
      <c r="F30" s="34">
        <f t="shared" si="1"/>
        <v>1893550</v>
      </c>
      <c r="G30" s="34"/>
      <c r="H30" s="34"/>
      <c r="I30" s="34">
        <f t="shared" si="1"/>
        <v>1902350</v>
      </c>
      <c r="J30" s="34"/>
      <c r="K30" s="34">
        <f>SUM(K19:K29)</f>
        <v>1748150</v>
      </c>
      <c r="L30" s="30"/>
      <c r="M30" s="34">
        <f>SUM(M19:M29)</f>
        <v>1748150</v>
      </c>
      <c r="N30" s="34"/>
      <c r="O30" s="34">
        <f>SUM(O19:O29)</f>
        <v>1748150</v>
      </c>
      <c r="P30" s="34">
        <f>SUM(P19:P29)</f>
        <v>1824817</v>
      </c>
      <c r="Q30" s="30"/>
      <c r="R30" s="34">
        <f>SUM(R19:R29)</f>
        <v>-145400</v>
      </c>
    </row>
    <row r="31" ht="14.25" customHeight="1">
      <c r="C31" s="37"/>
    </row>
    <row r="33" spans="1:18" ht="17.2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4:19" ht="18" customHeight="1">
      <c r="D34" s="58"/>
      <c r="S34" s="13"/>
    </row>
  </sheetData>
  <sheetProtection/>
  <mergeCells count="23">
    <mergeCell ref="M7:N7"/>
    <mergeCell ref="M9:N9"/>
    <mergeCell ref="M10:N10"/>
    <mergeCell ref="O7:P7"/>
    <mergeCell ref="O9:P9"/>
    <mergeCell ref="O10:P10"/>
    <mergeCell ref="F9:H9"/>
    <mergeCell ref="K9:L9"/>
    <mergeCell ref="Q9:R9"/>
    <mergeCell ref="D10:E10"/>
    <mergeCell ref="F10:H10"/>
    <mergeCell ref="K10:L10"/>
    <mergeCell ref="Q10:R10"/>
    <mergeCell ref="A33:R33"/>
    <mergeCell ref="A4:S4"/>
    <mergeCell ref="A3:S3"/>
    <mergeCell ref="D7:E7"/>
    <mergeCell ref="F7:H7"/>
    <mergeCell ref="K7:L7"/>
    <mergeCell ref="Q7:R7"/>
    <mergeCell ref="D8:E8"/>
    <mergeCell ref="Q8:R8"/>
    <mergeCell ref="D9:E9"/>
  </mergeCells>
  <printOptions/>
  <pageMargins left="0.2362204724409449" right="0.11811023622047245" top="0.2362204724409449" bottom="0.31496062992125984" header="0.5118110236220472" footer="0.5118110236220472"/>
  <pageSetup firstPageNumber="15" useFirstPageNumber="1" horizontalDpi="600" verticalDpi="600" orientation="landscape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T73"/>
  <sheetViews>
    <sheetView zoomScalePageLayoutView="0" workbookViewId="0" topLeftCell="A1">
      <selection activeCell="AA11" sqref="AA11"/>
    </sheetView>
  </sheetViews>
  <sheetFormatPr defaultColWidth="9.140625" defaultRowHeight="16.5" customHeight="1"/>
  <cols>
    <col min="1" max="1" width="4.140625" style="68" customWidth="1"/>
    <col min="2" max="2" width="5.57421875" style="64" customWidth="1"/>
    <col min="3" max="3" width="5.57421875" style="15" bestFit="1" customWidth="1"/>
    <col min="4" max="4" width="5.28125" style="15" customWidth="1"/>
    <col min="5" max="5" width="5.140625" style="15" customWidth="1"/>
    <col min="6" max="6" width="36.57421875" style="15" customWidth="1"/>
    <col min="7" max="7" width="10.57421875" style="15" customWidth="1"/>
    <col min="8" max="8" width="0.5625" style="63" customWidth="1"/>
    <col min="9" max="9" width="12.00390625" style="63" customWidth="1"/>
    <col min="10" max="10" width="6.00390625" style="64" hidden="1" customWidth="1"/>
    <col min="11" max="11" width="14.00390625" style="64" hidden="1" customWidth="1"/>
    <col min="12" max="12" width="11.28125" style="62" customWidth="1"/>
    <col min="13" max="13" width="0.5625" style="62" customWidth="1"/>
    <col min="14" max="14" width="11.00390625" style="62" customWidth="1"/>
    <col min="15" max="15" width="1.421875" style="62" customWidth="1"/>
    <col min="16" max="16" width="8.7109375" style="62" customWidth="1"/>
    <col min="17" max="17" width="1.57421875" style="62" customWidth="1"/>
    <col min="18" max="18" width="11.7109375" style="62" customWidth="1"/>
    <col min="19" max="19" width="2.57421875" style="15" customWidth="1"/>
    <col min="20" max="20" width="9.28125" style="15" bestFit="1" customWidth="1"/>
    <col min="21" max="16384" width="9.140625" style="15" customWidth="1"/>
  </cols>
  <sheetData>
    <row r="2" spans="1:19" ht="16.5" customHeight="1">
      <c r="A2" s="115" t="s">
        <v>165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16.5" customHeight="1">
      <c r="A3" s="115" t="s">
        <v>166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ht="16.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ht="16.5" customHeight="1">
      <c r="A5" s="14"/>
      <c r="B5" s="14"/>
      <c r="C5" s="14"/>
      <c r="D5" s="14"/>
      <c r="E5" s="14"/>
      <c r="F5" s="14"/>
      <c r="G5" s="14" t="s">
        <v>47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6.5" customHeight="1">
      <c r="A6" s="100" t="s">
        <v>157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16.5" customHeight="1" hidden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 ht="0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37" customFormat="1" ht="16.5" customHeight="1">
      <c r="A9" s="14" t="s">
        <v>3</v>
      </c>
      <c r="B9" s="22" t="s">
        <v>167</v>
      </c>
      <c r="C9" s="103" t="s">
        <v>54</v>
      </c>
      <c r="D9" s="103"/>
      <c r="E9" s="103"/>
      <c r="F9" s="22" t="s">
        <v>55</v>
      </c>
      <c r="G9" s="102" t="s">
        <v>20</v>
      </c>
      <c r="H9" s="102"/>
      <c r="I9" s="102" t="s">
        <v>90</v>
      </c>
      <c r="J9" s="102"/>
      <c r="K9" s="21" t="s">
        <v>89</v>
      </c>
      <c r="L9" s="102" t="s">
        <v>90</v>
      </c>
      <c r="M9" s="102"/>
      <c r="N9" s="102" t="s">
        <v>90</v>
      </c>
      <c r="O9" s="102"/>
      <c r="P9" s="102" t="s">
        <v>90</v>
      </c>
      <c r="Q9" s="102"/>
      <c r="R9" s="111" t="s">
        <v>134</v>
      </c>
      <c r="S9" s="111"/>
    </row>
    <row r="10" spans="1:19" s="37" customFormat="1" ht="16.5" customHeight="1">
      <c r="A10" s="22"/>
      <c r="B10" s="22"/>
      <c r="C10" s="19"/>
      <c r="D10" s="19"/>
      <c r="E10" s="19"/>
      <c r="F10" s="19"/>
      <c r="G10" s="102" t="s">
        <v>0</v>
      </c>
      <c r="H10" s="102"/>
      <c r="I10" s="21"/>
      <c r="J10" s="40"/>
      <c r="K10" s="22" t="s">
        <v>0</v>
      </c>
      <c r="L10" s="41"/>
      <c r="M10" s="41"/>
      <c r="N10" s="41"/>
      <c r="O10" s="41"/>
      <c r="P10" s="41"/>
      <c r="Q10" s="41"/>
      <c r="R10" s="114" t="s">
        <v>135</v>
      </c>
      <c r="S10" s="111"/>
    </row>
    <row r="11" spans="1:19" s="37" customFormat="1" ht="15" customHeight="1">
      <c r="A11" s="14"/>
      <c r="B11" s="22"/>
      <c r="C11" s="22">
        <v>2021</v>
      </c>
      <c r="D11" s="22">
        <v>2022</v>
      </c>
      <c r="E11" s="22">
        <v>2023</v>
      </c>
      <c r="F11" s="19"/>
      <c r="G11" s="106">
        <v>2021</v>
      </c>
      <c r="H11" s="106"/>
      <c r="I11" s="106">
        <v>2022</v>
      </c>
      <c r="J11" s="106"/>
      <c r="K11" s="42">
        <v>2022</v>
      </c>
      <c r="L11" s="106">
        <v>2023</v>
      </c>
      <c r="M11" s="106"/>
      <c r="N11" s="106">
        <v>2024</v>
      </c>
      <c r="O11" s="106"/>
      <c r="P11" s="106">
        <v>2025</v>
      </c>
      <c r="Q11" s="106"/>
      <c r="R11" s="111" t="s">
        <v>136</v>
      </c>
      <c r="S11" s="111"/>
    </row>
    <row r="12" spans="1:19" s="37" customFormat="1" ht="10.5" customHeight="1">
      <c r="A12" s="45"/>
      <c r="B12" s="46"/>
      <c r="C12" s="47"/>
      <c r="D12" s="47"/>
      <c r="E12" s="47"/>
      <c r="F12" s="47"/>
      <c r="G12" s="109" t="s">
        <v>115</v>
      </c>
      <c r="H12" s="110"/>
      <c r="I12" s="109" t="s">
        <v>115</v>
      </c>
      <c r="J12" s="110"/>
      <c r="K12" s="60" t="s">
        <v>115</v>
      </c>
      <c r="L12" s="109" t="s">
        <v>115</v>
      </c>
      <c r="M12" s="110"/>
      <c r="N12" s="109" t="s">
        <v>115</v>
      </c>
      <c r="O12" s="110"/>
      <c r="P12" s="109" t="s">
        <v>115</v>
      </c>
      <c r="Q12" s="110"/>
      <c r="R12" s="112" t="s">
        <v>116</v>
      </c>
      <c r="S12" s="113"/>
    </row>
    <row r="13" spans="1:9" ht="16.5" customHeight="1">
      <c r="A13" s="29">
        <v>1</v>
      </c>
      <c r="B13" s="38"/>
      <c r="C13" s="38"/>
      <c r="D13" s="38"/>
      <c r="E13" s="38"/>
      <c r="F13" s="37" t="s">
        <v>56</v>
      </c>
      <c r="G13" s="62"/>
      <c r="I13" s="62"/>
    </row>
    <row r="14" spans="1:9" ht="15" customHeight="1">
      <c r="A14" s="29"/>
      <c r="B14" s="38">
        <v>102</v>
      </c>
      <c r="C14" s="38"/>
      <c r="D14" s="38"/>
      <c r="E14" s="38"/>
      <c r="F14" s="37" t="s">
        <v>57</v>
      </c>
      <c r="G14" s="62"/>
      <c r="I14" s="65"/>
    </row>
    <row r="15" spans="1:18" ht="15" customHeight="1">
      <c r="A15" s="29"/>
      <c r="B15" s="38">
        <v>2</v>
      </c>
      <c r="C15" s="38">
        <v>1</v>
      </c>
      <c r="D15" s="38">
        <v>1</v>
      </c>
      <c r="E15" s="38">
        <v>1</v>
      </c>
      <c r="F15" s="15" t="s">
        <v>114</v>
      </c>
      <c r="G15" s="48">
        <v>77813</v>
      </c>
      <c r="H15" s="66"/>
      <c r="I15" s="48">
        <v>77813</v>
      </c>
      <c r="J15" s="57"/>
      <c r="K15" s="48">
        <v>77813</v>
      </c>
      <c r="L15" s="48">
        <v>77813</v>
      </c>
      <c r="M15" s="48"/>
      <c r="N15" s="48">
        <v>77813</v>
      </c>
      <c r="O15" s="48"/>
      <c r="P15" s="48">
        <v>77813</v>
      </c>
      <c r="Q15" s="48"/>
      <c r="R15" s="30">
        <f>L15-I15</f>
        <v>0</v>
      </c>
    </row>
    <row r="16" spans="1:18" ht="1.5" customHeight="1" hidden="1">
      <c r="A16" s="29"/>
      <c r="B16" s="38">
        <v>4</v>
      </c>
      <c r="C16" s="38"/>
      <c r="D16" s="38"/>
      <c r="E16" s="38"/>
      <c r="F16" s="15" t="s">
        <v>46</v>
      </c>
      <c r="G16" s="48"/>
      <c r="H16" s="66"/>
      <c r="I16" s="48"/>
      <c r="J16" s="57"/>
      <c r="K16" s="48"/>
      <c r="L16" s="48"/>
      <c r="M16" s="48"/>
      <c r="N16" s="48"/>
      <c r="O16" s="48"/>
      <c r="P16" s="48"/>
      <c r="Q16" s="48"/>
      <c r="R16" s="48"/>
    </row>
    <row r="17" spans="1:18" ht="14.25" customHeight="1">
      <c r="A17" s="29"/>
      <c r="B17" s="38">
        <v>3</v>
      </c>
      <c r="C17" s="38">
        <v>1</v>
      </c>
      <c r="D17" s="38">
        <v>1</v>
      </c>
      <c r="E17" s="38">
        <v>1</v>
      </c>
      <c r="F17" s="15" t="s">
        <v>112</v>
      </c>
      <c r="G17" s="48">
        <v>56915</v>
      </c>
      <c r="H17" s="66"/>
      <c r="I17" s="48">
        <v>56915</v>
      </c>
      <c r="J17" s="57"/>
      <c r="K17" s="48">
        <v>56915</v>
      </c>
      <c r="L17" s="48">
        <v>56915</v>
      </c>
      <c r="M17" s="48"/>
      <c r="N17" s="48">
        <v>56915</v>
      </c>
      <c r="O17" s="48"/>
      <c r="P17" s="48">
        <v>56915</v>
      </c>
      <c r="Q17" s="48"/>
      <c r="R17" s="30">
        <f>L17-I17</f>
        <v>0</v>
      </c>
    </row>
    <row r="18" spans="1:18" ht="14.25" customHeight="1">
      <c r="A18" s="29"/>
      <c r="B18" s="38">
        <v>5</v>
      </c>
      <c r="C18" s="38">
        <v>17</v>
      </c>
      <c r="D18" s="38">
        <v>17</v>
      </c>
      <c r="E18" s="38">
        <v>17</v>
      </c>
      <c r="F18" s="15" t="s">
        <v>104</v>
      </c>
      <c r="G18" s="48">
        <v>652083</v>
      </c>
      <c r="H18" s="66"/>
      <c r="I18" s="48">
        <v>676769</v>
      </c>
      <c r="J18" s="57"/>
      <c r="K18" s="48">
        <v>651056</v>
      </c>
      <c r="L18" s="48">
        <v>681234</v>
      </c>
      <c r="M18" s="48"/>
      <c r="N18" s="48">
        <v>705143</v>
      </c>
      <c r="O18" s="48"/>
      <c r="P18" s="48">
        <v>728353</v>
      </c>
      <c r="Q18" s="48"/>
      <c r="R18" s="30">
        <f>L18-I18</f>
        <v>4465</v>
      </c>
    </row>
    <row r="19" spans="1:18" ht="16.5" customHeight="1">
      <c r="A19" s="29"/>
      <c r="B19" s="38">
        <v>30</v>
      </c>
      <c r="C19" s="38">
        <v>5</v>
      </c>
      <c r="D19" s="38">
        <v>5</v>
      </c>
      <c r="E19" s="38">
        <v>5</v>
      </c>
      <c r="F19" s="15" t="s">
        <v>102</v>
      </c>
      <c r="G19" s="48">
        <v>105204</v>
      </c>
      <c r="H19" s="66"/>
      <c r="I19" s="48">
        <v>109665</v>
      </c>
      <c r="J19" s="57"/>
      <c r="K19" s="48">
        <v>109665</v>
      </c>
      <c r="L19" s="48">
        <v>113318</v>
      </c>
      <c r="M19" s="48"/>
      <c r="N19" s="48">
        <v>104127</v>
      </c>
      <c r="O19" s="48"/>
      <c r="P19" s="48">
        <v>109000</v>
      </c>
      <c r="Q19" s="48"/>
      <c r="R19" s="30">
        <f>L19-I19</f>
        <v>3653</v>
      </c>
    </row>
    <row r="20" spans="1:18" ht="16.5" customHeight="1">
      <c r="A20" s="29"/>
      <c r="B20" s="38"/>
      <c r="C20" s="38"/>
      <c r="D20" s="38"/>
      <c r="E20" s="38"/>
      <c r="F20" s="67" t="s">
        <v>103</v>
      </c>
      <c r="G20" s="48"/>
      <c r="H20" s="66"/>
      <c r="I20" s="48"/>
      <c r="J20" s="57"/>
      <c r="K20" s="48"/>
      <c r="L20" s="48"/>
      <c r="M20" s="48"/>
      <c r="N20" s="48"/>
      <c r="O20" s="48"/>
      <c r="P20" s="48"/>
      <c r="Q20" s="48"/>
      <c r="R20" s="30"/>
    </row>
    <row r="21" spans="1:18" ht="14.25" customHeight="1">
      <c r="A21" s="29"/>
      <c r="B21" s="38">
        <v>103</v>
      </c>
      <c r="C21" s="38"/>
      <c r="D21" s="38"/>
      <c r="E21" s="38"/>
      <c r="F21" s="15" t="s">
        <v>58</v>
      </c>
      <c r="G21" s="48">
        <v>0</v>
      </c>
      <c r="H21" s="66"/>
      <c r="I21" s="48">
        <v>0</v>
      </c>
      <c r="J21" s="57"/>
      <c r="K21" s="48">
        <v>0</v>
      </c>
      <c r="L21" s="48"/>
      <c r="M21" s="48"/>
      <c r="N21" s="48">
        <v>0</v>
      </c>
      <c r="O21" s="48"/>
      <c r="P21" s="48">
        <v>0</v>
      </c>
      <c r="Q21" s="48"/>
      <c r="R21" s="30">
        <f>L21-I21</f>
        <v>0</v>
      </c>
    </row>
    <row r="22" spans="1:18" ht="16.5" customHeight="1">
      <c r="A22" s="29"/>
      <c r="B22" s="38">
        <v>107</v>
      </c>
      <c r="F22" s="15" t="s">
        <v>59</v>
      </c>
      <c r="G22" s="48">
        <v>75796</v>
      </c>
      <c r="H22" s="66"/>
      <c r="I22" s="48">
        <v>79000</v>
      </c>
      <c r="J22" s="57"/>
      <c r="K22" s="48">
        <v>77000</v>
      </c>
      <c r="L22" s="48">
        <v>81274</v>
      </c>
      <c r="M22" s="48"/>
      <c r="N22" s="48">
        <v>83228</v>
      </c>
      <c r="O22" s="48"/>
      <c r="P22" s="48">
        <v>86600</v>
      </c>
      <c r="Q22" s="48"/>
      <c r="R22" s="30">
        <f>L22-I22</f>
        <v>2274</v>
      </c>
    </row>
    <row r="23" spans="1:18" ht="16.5" customHeight="1">
      <c r="A23" s="29"/>
      <c r="B23" s="38">
        <v>108</v>
      </c>
      <c r="C23" s="15">
        <v>2</v>
      </c>
      <c r="D23" s="15">
        <v>2</v>
      </c>
      <c r="E23" s="15">
        <v>2</v>
      </c>
      <c r="F23" s="15" t="s">
        <v>123</v>
      </c>
      <c r="G23" s="48">
        <v>47850</v>
      </c>
      <c r="H23" s="66"/>
      <c r="I23" s="48">
        <v>51110</v>
      </c>
      <c r="J23" s="57"/>
      <c r="K23" s="48">
        <v>51110</v>
      </c>
      <c r="L23" s="48">
        <v>53022</v>
      </c>
      <c r="M23" s="48"/>
      <c r="N23" s="48">
        <v>56618</v>
      </c>
      <c r="O23" s="48"/>
      <c r="P23" s="48">
        <v>60000</v>
      </c>
      <c r="Q23" s="48"/>
      <c r="R23" s="30">
        <f>L23-I23</f>
        <v>1912</v>
      </c>
    </row>
    <row r="24" spans="1:18" ht="16.5" customHeight="1">
      <c r="A24" s="29"/>
      <c r="B24" s="38">
        <v>109</v>
      </c>
      <c r="C24" s="15">
        <v>1</v>
      </c>
      <c r="D24" s="15">
        <v>1</v>
      </c>
      <c r="E24" s="15">
        <v>1</v>
      </c>
      <c r="F24" s="15" t="s">
        <v>128</v>
      </c>
      <c r="G24" s="48">
        <v>27400</v>
      </c>
      <c r="H24" s="66"/>
      <c r="I24" s="48">
        <v>28800</v>
      </c>
      <c r="J24" s="57"/>
      <c r="K24" s="48">
        <v>28800</v>
      </c>
      <c r="L24" s="48">
        <v>28800</v>
      </c>
      <c r="M24" s="48"/>
      <c r="N24" s="48">
        <v>28900</v>
      </c>
      <c r="O24" s="48"/>
      <c r="P24" s="48">
        <v>31000</v>
      </c>
      <c r="Q24" s="48"/>
      <c r="R24" s="30">
        <f>L24-I24</f>
        <v>0</v>
      </c>
    </row>
    <row r="25" spans="1:18" ht="16.5" customHeight="1">
      <c r="A25" s="29"/>
      <c r="B25" s="38">
        <v>110</v>
      </c>
      <c r="C25" s="15">
        <v>0</v>
      </c>
      <c r="D25" s="15">
        <v>0</v>
      </c>
      <c r="E25" s="15">
        <v>1</v>
      </c>
      <c r="F25" s="15" t="s">
        <v>158</v>
      </c>
      <c r="G25" s="48">
        <v>0</v>
      </c>
      <c r="H25" s="66"/>
      <c r="I25" s="48">
        <v>0</v>
      </c>
      <c r="J25" s="57"/>
      <c r="K25" s="48">
        <v>0</v>
      </c>
      <c r="L25" s="48">
        <v>5200</v>
      </c>
      <c r="M25" s="48"/>
      <c r="N25" s="48">
        <v>6500</v>
      </c>
      <c r="O25" s="48"/>
      <c r="P25" s="48">
        <v>7000</v>
      </c>
      <c r="Q25" s="48"/>
      <c r="R25" s="30">
        <f>L25-I25</f>
        <v>5200</v>
      </c>
    </row>
    <row r="26" spans="1:18" ht="16.5" customHeight="1">
      <c r="A26" s="29"/>
      <c r="B26" s="38">
        <v>120</v>
      </c>
      <c r="F26" s="15" t="s">
        <v>60</v>
      </c>
      <c r="G26" s="48"/>
      <c r="H26" s="66"/>
      <c r="I26" s="48"/>
      <c r="J26" s="57"/>
      <c r="K26" s="48"/>
      <c r="L26" s="48"/>
      <c r="M26" s="48"/>
      <c r="N26" s="48"/>
      <c r="O26" s="48"/>
      <c r="P26" s="48"/>
      <c r="Q26" s="48"/>
      <c r="R26" s="30"/>
    </row>
    <row r="27" spans="1:18" ht="14.25" customHeight="1">
      <c r="A27" s="29"/>
      <c r="B27" s="38">
        <v>121</v>
      </c>
      <c r="F27" s="15" t="s">
        <v>61</v>
      </c>
      <c r="G27" s="48">
        <v>17540</v>
      </c>
      <c r="H27" s="66"/>
      <c r="I27" s="48">
        <v>25310</v>
      </c>
      <c r="J27" s="57"/>
      <c r="K27" s="48">
        <v>24500</v>
      </c>
      <c r="L27" s="48">
        <v>46000</v>
      </c>
      <c r="M27" s="48"/>
      <c r="N27" s="48">
        <v>54760</v>
      </c>
      <c r="O27" s="48"/>
      <c r="P27" s="48">
        <v>63200</v>
      </c>
      <c r="Q27" s="48"/>
      <c r="R27" s="30">
        <f>L27-I27</f>
        <v>20690</v>
      </c>
    </row>
    <row r="28" spans="1:18" ht="16.5" customHeight="1" hidden="1">
      <c r="A28" s="29"/>
      <c r="B28" s="38">
        <v>125</v>
      </c>
      <c r="F28" s="15" t="s">
        <v>31</v>
      </c>
      <c r="G28" s="48"/>
      <c r="H28" s="66"/>
      <c r="I28" s="48"/>
      <c r="J28" s="57"/>
      <c r="K28" s="48"/>
      <c r="L28" s="48"/>
      <c r="M28" s="48"/>
      <c r="N28" s="48"/>
      <c r="O28" s="48"/>
      <c r="P28" s="48"/>
      <c r="Q28" s="48"/>
      <c r="R28" s="30">
        <f>L28-I28</f>
        <v>0</v>
      </c>
    </row>
    <row r="29" spans="1:18" ht="14.25" customHeight="1">
      <c r="A29" s="29"/>
      <c r="B29" s="38">
        <v>122</v>
      </c>
      <c r="F29" s="15" t="s">
        <v>82</v>
      </c>
      <c r="G29" s="48">
        <v>10</v>
      </c>
      <c r="H29" s="66"/>
      <c r="I29" s="48">
        <v>10</v>
      </c>
      <c r="J29" s="57"/>
      <c r="K29" s="48">
        <v>10</v>
      </c>
      <c r="L29" s="48">
        <v>10</v>
      </c>
      <c r="M29" s="48"/>
      <c r="N29" s="48">
        <v>10</v>
      </c>
      <c r="O29" s="48"/>
      <c r="P29" s="48">
        <v>10</v>
      </c>
      <c r="Q29" s="48"/>
      <c r="R29" s="30">
        <f>L29-I29</f>
        <v>0</v>
      </c>
    </row>
    <row r="30" spans="1:18" ht="16.5" customHeight="1">
      <c r="A30" s="29"/>
      <c r="B30" s="38">
        <v>180</v>
      </c>
      <c r="F30" s="37" t="s">
        <v>62</v>
      </c>
      <c r="G30" s="48"/>
      <c r="H30" s="66"/>
      <c r="I30" s="48"/>
      <c r="J30" s="57"/>
      <c r="K30" s="48"/>
      <c r="L30" s="48"/>
      <c r="M30" s="48"/>
      <c r="N30" s="48"/>
      <c r="O30" s="48"/>
      <c r="P30" s="48"/>
      <c r="Q30" s="48"/>
      <c r="R30" s="30"/>
    </row>
    <row r="31" spans="1:18" ht="15.75" customHeight="1">
      <c r="A31" s="29"/>
      <c r="B31" s="38">
        <v>181</v>
      </c>
      <c r="F31" s="15" t="s">
        <v>63</v>
      </c>
      <c r="G31" s="48">
        <v>120422</v>
      </c>
      <c r="H31" s="66"/>
      <c r="I31" s="48">
        <v>140000</v>
      </c>
      <c r="J31" s="57"/>
      <c r="K31" s="48">
        <v>139500</v>
      </c>
      <c r="L31" s="48">
        <v>137000</v>
      </c>
      <c r="M31" s="48"/>
      <c r="N31" s="48">
        <v>147000</v>
      </c>
      <c r="O31" s="48"/>
      <c r="P31" s="48">
        <v>151900</v>
      </c>
      <c r="Q31" s="48"/>
      <c r="R31" s="30">
        <f aca="true" t="shared" si="0" ref="R31:R40">L31-I31</f>
        <v>-3000</v>
      </c>
    </row>
    <row r="32" spans="1:18" ht="14.25" customHeight="1">
      <c r="A32" s="29"/>
      <c r="B32" s="38">
        <v>182</v>
      </c>
      <c r="F32" s="15" t="s">
        <v>64</v>
      </c>
      <c r="G32" s="48">
        <v>12067</v>
      </c>
      <c r="H32" s="66"/>
      <c r="I32" s="48">
        <v>14200</v>
      </c>
      <c r="J32" s="57"/>
      <c r="K32" s="48">
        <v>13900</v>
      </c>
      <c r="L32" s="48">
        <v>13600</v>
      </c>
      <c r="M32" s="48"/>
      <c r="N32" s="48">
        <v>14800</v>
      </c>
      <c r="O32" s="48"/>
      <c r="P32" s="48">
        <v>15000</v>
      </c>
      <c r="Q32" s="48"/>
      <c r="R32" s="30">
        <f t="shared" si="0"/>
        <v>-600</v>
      </c>
    </row>
    <row r="33" spans="1:18" ht="15.75" customHeight="1">
      <c r="A33" s="29"/>
      <c r="B33" s="38">
        <v>183</v>
      </c>
      <c r="F33" s="15" t="s">
        <v>94</v>
      </c>
      <c r="G33" s="48">
        <v>20772</v>
      </c>
      <c r="H33" s="66"/>
      <c r="I33" s="48">
        <v>23000</v>
      </c>
      <c r="J33" s="57"/>
      <c r="K33" s="48">
        <v>22800</v>
      </c>
      <c r="L33" s="48">
        <v>22800</v>
      </c>
      <c r="M33" s="48"/>
      <c r="N33" s="48">
        <v>23500</v>
      </c>
      <c r="O33" s="48"/>
      <c r="P33" s="48">
        <v>24600</v>
      </c>
      <c r="Q33" s="48"/>
      <c r="R33" s="30">
        <f t="shared" si="0"/>
        <v>-200</v>
      </c>
    </row>
    <row r="34" spans="1:18" ht="15.75" customHeight="1">
      <c r="A34" s="29"/>
      <c r="B34" s="38">
        <v>184</v>
      </c>
      <c r="F34" s="15" t="s">
        <v>95</v>
      </c>
      <c r="G34" s="48">
        <v>5028</v>
      </c>
      <c r="H34" s="66"/>
      <c r="I34" s="48">
        <v>6100</v>
      </c>
      <c r="J34" s="57"/>
      <c r="K34" s="48">
        <v>6000</v>
      </c>
      <c r="L34" s="48">
        <v>5800</v>
      </c>
      <c r="M34" s="48"/>
      <c r="N34" s="48">
        <v>6000</v>
      </c>
      <c r="O34" s="48"/>
      <c r="P34" s="48">
        <v>6100</v>
      </c>
      <c r="Q34" s="48"/>
      <c r="R34" s="30">
        <f t="shared" si="0"/>
        <v>-300</v>
      </c>
    </row>
    <row r="35" spans="1:18" ht="15.75" customHeight="1">
      <c r="A35" s="29"/>
      <c r="B35" s="38">
        <v>185</v>
      </c>
      <c r="F35" s="15" t="s">
        <v>1</v>
      </c>
      <c r="G35" s="48">
        <v>23187</v>
      </c>
      <c r="H35" s="66"/>
      <c r="I35" s="48">
        <v>29000</v>
      </c>
      <c r="J35" s="57"/>
      <c r="K35" s="48">
        <v>29000</v>
      </c>
      <c r="L35" s="48">
        <v>29000</v>
      </c>
      <c r="M35" s="48"/>
      <c r="N35" s="48">
        <v>3000</v>
      </c>
      <c r="O35" s="48"/>
      <c r="P35" s="48">
        <v>31000</v>
      </c>
      <c r="Q35" s="48"/>
      <c r="R35" s="30">
        <f t="shared" si="0"/>
        <v>0</v>
      </c>
    </row>
    <row r="36" spans="1:18" ht="15.75" customHeight="1">
      <c r="A36" s="29"/>
      <c r="B36" s="38">
        <v>186</v>
      </c>
      <c r="F36" s="15" t="s">
        <v>141</v>
      </c>
      <c r="G36" s="48">
        <v>30119</v>
      </c>
      <c r="H36" s="66"/>
      <c r="I36" s="48">
        <v>33000</v>
      </c>
      <c r="J36" s="57"/>
      <c r="K36" s="48">
        <v>33000</v>
      </c>
      <c r="L36" s="48">
        <v>33100</v>
      </c>
      <c r="M36" s="48"/>
      <c r="N36" s="48">
        <v>35000</v>
      </c>
      <c r="O36" s="48"/>
      <c r="P36" s="48">
        <v>36000</v>
      </c>
      <c r="Q36" s="48"/>
      <c r="R36" s="30">
        <f>L36-I36</f>
        <v>100</v>
      </c>
    </row>
    <row r="37" spans="1:18" ht="15.75" customHeight="1">
      <c r="A37" s="29"/>
      <c r="B37" s="38">
        <v>187</v>
      </c>
      <c r="C37" s="24"/>
      <c r="D37" s="24"/>
      <c r="E37" s="24"/>
      <c r="F37" s="15" t="s">
        <v>83</v>
      </c>
      <c r="G37" s="48">
        <v>1200</v>
      </c>
      <c r="H37" s="66"/>
      <c r="I37" s="48">
        <v>1400</v>
      </c>
      <c r="J37" s="57"/>
      <c r="K37" s="48">
        <v>1400</v>
      </c>
      <c r="L37" s="48">
        <v>1400</v>
      </c>
      <c r="M37" s="48"/>
      <c r="N37" s="48">
        <v>1400</v>
      </c>
      <c r="O37" s="48"/>
      <c r="P37" s="48">
        <v>1400</v>
      </c>
      <c r="Q37" s="48"/>
      <c r="R37" s="30">
        <f t="shared" si="0"/>
        <v>0</v>
      </c>
    </row>
    <row r="38" spans="1:18" ht="15.75" customHeight="1">
      <c r="A38" s="29"/>
      <c r="B38" s="38">
        <v>189</v>
      </c>
      <c r="C38" s="24"/>
      <c r="D38" s="24"/>
      <c r="E38" s="24"/>
      <c r="F38" s="15" t="s">
        <v>120</v>
      </c>
      <c r="G38" s="48">
        <v>1289</v>
      </c>
      <c r="H38" s="48">
        <v>0</v>
      </c>
      <c r="I38" s="48">
        <v>2450</v>
      </c>
      <c r="J38" s="48">
        <v>0</v>
      </c>
      <c r="K38" s="48">
        <v>2450</v>
      </c>
      <c r="L38" s="48">
        <v>2450</v>
      </c>
      <c r="M38" s="48"/>
      <c r="N38" s="48">
        <v>2500</v>
      </c>
      <c r="O38" s="48"/>
      <c r="P38" s="48">
        <v>2600</v>
      </c>
      <c r="Q38" s="48"/>
      <c r="R38" s="30">
        <f t="shared" si="0"/>
        <v>0</v>
      </c>
    </row>
    <row r="39" spans="1:18" ht="15.75" customHeight="1">
      <c r="A39" s="29"/>
      <c r="B39" s="38">
        <v>191</v>
      </c>
      <c r="C39" s="27"/>
      <c r="D39" s="27"/>
      <c r="E39" s="27"/>
      <c r="F39" s="15" t="s">
        <v>122</v>
      </c>
      <c r="G39" s="48">
        <v>27144</v>
      </c>
      <c r="H39" s="48">
        <v>0</v>
      </c>
      <c r="I39" s="48">
        <v>35000</v>
      </c>
      <c r="J39" s="48">
        <v>0</v>
      </c>
      <c r="K39" s="48">
        <v>35000</v>
      </c>
      <c r="L39" s="48">
        <v>70000</v>
      </c>
      <c r="M39" s="48"/>
      <c r="N39" s="48">
        <v>38000</v>
      </c>
      <c r="O39" s="48"/>
      <c r="P39" s="48">
        <v>40000</v>
      </c>
      <c r="Q39" s="48"/>
      <c r="R39" s="30">
        <f t="shared" si="0"/>
        <v>35000</v>
      </c>
    </row>
    <row r="40" spans="2:20" ht="14.25" customHeight="1">
      <c r="B40" s="38"/>
      <c r="C40" s="69">
        <v>27</v>
      </c>
      <c r="D40" s="69">
        <v>27</v>
      </c>
      <c r="E40" s="69">
        <v>27</v>
      </c>
      <c r="F40" s="37" t="s">
        <v>65</v>
      </c>
      <c r="G40" s="70">
        <f>SUM(G14:G39)</f>
        <v>1301839</v>
      </c>
      <c r="H40" s="71"/>
      <c r="I40" s="70">
        <f>SUM(I14:I39)</f>
        <v>1389542</v>
      </c>
      <c r="J40" s="70">
        <f>SUM(J14:J38)</f>
        <v>0</v>
      </c>
      <c r="K40" s="70">
        <f>SUM(K14:K39)</f>
        <v>1359919</v>
      </c>
      <c r="L40" s="70">
        <f>SUM(L14:L39)</f>
        <v>1458736</v>
      </c>
      <c r="M40" s="72"/>
      <c r="N40" s="70">
        <f>SUM(N14:N39)</f>
        <v>1445214</v>
      </c>
      <c r="O40" s="72"/>
      <c r="P40" s="70">
        <f>SUM(P14:P39)</f>
        <v>1528491</v>
      </c>
      <c r="Q40" s="72"/>
      <c r="R40" s="73">
        <f t="shared" si="0"/>
        <v>69194</v>
      </c>
      <c r="T40" s="35"/>
    </row>
    <row r="41" spans="2:20" ht="13.5" customHeight="1" hidden="1">
      <c r="B41" s="38"/>
      <c r="C41" s="38"/>
      <c r="D41" s="38"/>
      <c r="E41" s="69"/>
      <c r="F41" s="37"/>
      <c r="G41" s="37"/>
      <c r="H41" s="74"/>
      <c r="I41" s="75"/>
      <c r="J41" s="74"/>
      <c r="K41" s="74"/>
      <c r="L41" s="74"/>
      <c r="M41" s="74"/>
      <c r="N41" s="74"/>
      <c r="O41" s="74"/>
      <c r="P41" s="74"/>
      <c r="Q41" s="74"/>
      <c r="R41" s="74"/>
      <c r="T41" s="35"/>
    </row>
    <row r="42" spans="2:18" ht="13.5" customHeight="1">
      <c r="B42" s="68"/>
      <c r="F42" s="76"/>
      <c r="R42" s="77"/>
    </row>
    <row r="43" ht="13.5" customHeight="1"/>
    <row r="44" spans="1:19" ht="13.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52" spans="4:5" ht="16.5" customHeight="1">
      <c r="D52" s="35"/>
      <c r="E52" s="35"/>
    </row>
    <row r="73" spans="4:5" ht="16.5" customHeight="1">
      <c r="D73" s="35"/>
      <c r="E73" s="35"/>
    </row>
  </sheetData>
  <sheetProtection/>
  <mergeCells count="25">
    <mergeCell ref="A2:S2"/>
    <mergeCell ref="A3:S3"/>
    <mergeCell ref="I12:J12"/>
    <mergeCell ref="R9:S9"/>
    <mergeCell ref="N12:O12"/>
    <mergeCell ref="P9:Q9"/>
    <mergeCell ref="P11:Q11"/>
    <mergeCell ref="P12:Q12"/>
    <mergeCell ref="A6:S6"/>
    <mergeCell ref="I9:J9"/>
    <mergeCell ref="I11:J11"/>
    <mergeCell ref="C9:E9"/>
    <mergeCell ref="R10:S10"/>
    <mergeCell ref="N9:O9"/>
    <mergeCell ref="N11:O11"/>
    <mergeCell ref="A44:S44"/>
    <mergeCell ref="L9:M9"/>
    <mergeCell ref="L11:M11"/>
    <mergeCell ref="L12:M12"/>
    <mergeCell ref="G9:H9"/>
    <mergeCell ref="G10:H10"/>
    <mergeCell ref="G11:H11"/>
    <mergeCell ref="G12:H12"/>
    <mergeCell ref="R11:S11"/>
    <mergeCell ref="R12:S12"/>
  </mergeCells>
  <printOptions/>
  <pageMargins left="0.15748031496062992" right="0.1968503937007874" top="0.15748031496062992" bottom="0.1968503937007874" header="0.15748031496062992" footer="0.1968503937007874"/>
  <pageSetup firstPageNumber="16" useFirstPageNumber="1" horizontalDpi="600" verticalDpi="600" orientation="landscape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Q51"/>
  <sheetViews>
    <sheetView zoomScalePageLayoutView="0" workbookViewId="0" topLeftCell="A14">
      <selection activeCell="A6" sqref="A6"/>
    </sheetView>
  </sheetViews>
  <sheetFormatPr defaultColWidth="9.140625" defaultRowHeight="15.75" customHeight="1"/>
  <cols>
    <col min="1" max="1" width="4.28125" style="68" bestFit="1" customWidth="1"/>
    <col min="2" max="2" width="6.421875" style="64" customWidth="1"/>
    <col min="3" max="3" width="32.28125" style="15" customWidth="1"/>
    <col min="4" max="4" width="10.8515625" style="15" customWidth="1"/>
    <col min="5" max="5" width="0.71875" style="63" customWidth="1"/>
    <col min="6" max="6" width="11.421875" style="62" customWidth="1"/>
    <col min="7" max="7" width="0.85546875" style="64" customWidth="1"/>
    <col min="8" max="8" width="13.00390625" style="64" hidden="1" customWidth="1"/>
    <col min="9" max="9" width="11.421875" style="62" customWidth="1"/>
    <col min="10" max="10" width="1.1484375" style="62" customWidth="1"/>
    <col min="11" max="11" width="0.13671875" style="62" hidden="1" customWidth="1"/>
    <col min="12" max="12" width="10.7109375" style="62" customWidth="1"/>
    <col min="13" max="13" width="1.421875" style="62" customWidth="1"/>
    <col min="14" max="14" width="9.8515625" style="62" customWidth="1"/>
    <col min="15" max="15" width="2.7109375" style="62" customWidth="1"/>
    <col min="16" max="16" width="23.421875" style="62" customWidth="1"/>
    <col min="17" max="17" width="0.13671875" style="15" customWidth="1"/>
    <col min="18" max="18" width="9.28125" style="15" customWidth="1"/>
    <col min="19" max="16384" width="9.140625" style="15" customWidth="1"/>
  </cols>
  <sheetData>
    <row r="2" spans="1:17" ht="15.75" customHeight="1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15.75" customHeight="1">
      <c r="A3" s="100" t="s">
        <v>157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5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78"/>
    </row>
    <row r="5" spans="1:17" ht="15.75" customHeight="1" hidden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s="37" customFormat="1" ht="15.75" customHeight="1">
      <c r="A6" s="14" t="s">
        <v>3</v>
      </c>
      <c r="B6" s="22" t="s">
        <v>167</v>
      </c>
      <c r="C6" s="22" t="s">
        <v>55</v>
      </c>
      <c r="D6" s="102" t="s">
        <v>20</v>
      </c>
      <c r="E6" s="102"/>
      <c r="F6" s="102" t="s">
        <v>90</v>
      </c>
      <c r="G6" s="102"/>
      <c r="H6" s="21" t="s">
        <v>89</v>
      </c>
      <c r="I6" s="102" t="s">
        <v>90</v>
      </c>
      <c r="J6" s="102"/>
      <c r="K6" s="21"/>
      <c r="L6" s="102" t="s">
        <v>90</v>
      </c>
      <c r="M6" s="102"/>
      <c r="N6" s="102" t="s">
        <v>90</v>
      </c>
      <c r="O6" s="102"/>
      <c r="P6" s="114" t="s">
        <v>48</v>
      </c>
      <c r="Q6" s="114"/>
    </row>
    <row r="7" spans="1:17" s="37" customFormat="1" ht="15.75" customHeight="1">
      <c r="A7" s="22"/>
      <c r="B7" s="22"/>
      <c r="C7" s="19"/>
      <c r="D7" s="102" t="s">
        <v>0</v>
      </c>
      <c r="E7" s="102"/>
      <c r="F7" s="21"/>
      <c r="G7" s="40"/>
      <c r="H7" s="22" t="s">
        <v>0</v>
      </c>
      <c r="I7" s="41"/>
      <c r="J7" s="41"/>
      <c r="K7" s="41"/>
      <c r="L7" s="41"/>
      <c r="M7" s="41"/>
      <c r="N7" s="41"/>
      <c r="O7" s="41"/>
      <c r="P7" s="114" t="s">
        <v>2</v>
      </c>
      <c r="Q7" s="114"/>
    </row>
    <row r="8" spans="1:17" s="37" customFormat="1" ht="15.75" customHeight="1">
      <c r="A8" s="14"/>
      <c r="B8" s="22"/>
      <c r="C8" s="19"/>
      <c r="D8" s="106">
        <v>2021</v>
      </c>
      <c r="E8" s="106"/>
      <c r="F8" s="106">
        <v>2022</v>
      </c>
      <c r="G8" s="106"/>
      <c r="H8" s="42">
        <v>2022</v>
      </c>
      <c r="I8" s="106">
        <v>2023</v>
      </c>
      <c r="J8" s="106"/>
      <c r="K8" s="42"/>
      <c r="L8" s="106">
        <v>2024</v>
      </c>
      <c r="M8" s="106"/>
      <c r="N8" s="106">
        <v>2025</v>
      </c>
      <c r="O8" s="106"/>
      <c r="P8" s="114" t="s">
        <v>155</v>
      </c>
      <c r="Q8" s="114"/>
    </row>
    <row r="9" spans="1:17" s="37" customFormat="1" ht="15.75" customHeight="1">
      <c r="A9" s="45"/>
      <c r="B9" s="46"/>
      <c r="C9" s="47"/>
      <c r="D9" s="109" t="s">
        <v>115</v>
      </c>
      <c r="E9" s="110"/>
      <c r="F9" s="109" t="s">
        <v>115</v>
      </c>
      <c r="G9" s="110"/>
      <c r="H9" s="60" t="s">
        <v>115</v>
      </c>
      <c r="I9" s="109" t="s">
        <v>115</v>
      </c>
      <c r="J9" s="110"/>
      <c r="K9" s="61"/>
      <c r="L9" s="109" t="s">
        <v>115</v>
      </c>
      <c r="M9" s="110"/>
      <c r="N9" s="109" t="s">
        <v>115</v>
      </c>
      <c r="O9" s="110"/>
      <c r="P9" s="110" t="s">
        <v>130</v>
      </c>
      <c r="Q9" s="110"/>
    </row>
    <row r="10" spans="1:17" s="37" customFormat="1" ht="15.75" customHeight="1" hidden="1">
      <c r="A10" s="79"/>
      <c r="B10" s="80"/>
      <c r="C10" s="81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3" ht="15.75" customHeight="1">
      <c r="A11" s="82">
        <v>2</v>
      </c>
      <c r="C11" s="37" t="s">
        <v>168</v>
      </c>
    </row>
    <row r="12" spans="1:3" ht="15.75" customHeight="1">
      <c r="A12" s="37"/>
      <c r="C12" s="82" t="s">
        <v>18</v>
      </c>
    </row>
    <row r="13" spans="1:3" ht="15.75" customHeight="1">
      <c r="A13" s="82"/>
      <c r="B13" s="64">
        <v>200</v>
      </c>
      <c r="C13" s="15" t="s">
        <v>139</v>
      </c>
    </row>
    <row r="14" spans="1:16" ht="15.75" customHeight="1">
      <c r="A14" s="82"/>
      <c r="C14" s="15" t="s">
        <v>121</v>
      </c>
      <c r="D14" s="70">
        <v>22820</v>
      </c>
      <c r="E14" s="66"/>
      <c r="F14" s="70">
        <v>31000</v>
      </c>
      <c r="G14" s="57"/>
      <c r="H14" s="70">
        <v>31000</v>
      </c>
      <c r="I14" s="70">
        <v>31000</v>
      </c>
      <c r="J14" s="48"/>
      <c r="K14" s="48"/>
      <c r="L14" s="70">
        <v>31000</v>
      </c>
      <c r="M14" s="48"/>
      <c r="N14" s="70">
        <v>31000</v>
      </c>
      <c r="O14" s="48"/>
      <c r="P14" s="30">
        <f>I14-F14</f>
        <v>0</v>
      </c>
    </row>
    <row r="15" spans="1:16" ht="15.75" customHeight="1">
      <c r="A15" s="82"/>
      <c r="D15" s="30"/>
      <c r="E15" s="66"/>
      <c r="F15" s="48"/>
      <c r="G15" s="57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5.75" customHeight="1">
      <c r="A16" s="82">
        <v>3</v>
      </c>
      <c r="B16" s="15"/>
      <c r="C16" s="37" t="s">
        <v>52</v>
      </c>
      <c r="D16" s="30"/>
      <c r="E16" s="66"/>
      <c r="F16" s="48"/>
      <c r="G16" s="57"/>
      <c r="H16" s="48"/>
      <c r="I16" s="48"/>
      <c r="J16" s="48"/>
      <c r="K16" s="48"/>
      <c r="L16" s="48"/>
      <c r="M16" s="48"/>
      <c r="N16" s="48"/>
      <c r="O16" s="48"/>
      <c r="P16" s="48"/>
    </row>
    <row r="17" spans="1:16" ht="15.75" customHeight="1">
      <c r="A17" s="82"/>
      <c r="B17" s="64">
        <v>205</v>
      </c>
      <c r="C17" s="15" t="s">
        <v>174</v>
      </c>
      <c r="D17" s="83">
        <v>5691</v>
      </c>
      <c r="E17" s="84"/>
      <c r="F17" s="85">
        <v>15000</v>
      </c>
      <c r="G17" s="86"/>
      <c r="H17" s="85">
        <v>8000</v>
      </c>
      <c r="I17" s="85">
        <v>15000</v>
      </c>
      <c r="J17" s="48"/>
      <c r="K17" s="48"/>
      <c r="L17" s="85">
        <v>15000</v>
      </c>
      <c r="M17" s="48"/>
      <c r="N17" s="85">
        <v>15000</v>
      </c>
      <c r="O17" s="48"/>
      <c r="P17" s="30">
        <f>I17-F17</f>
        <v>0</v>
      </c>
    </row>
    <row r="18" spans="1:16" ht="15.75" customHeight="1">
      <c r="A18" s="82"/>
      <c r="B18" s="64">
        <v>206</v>
      </c>
      <c r="C18" s="15" t="s">
        <v>126</v>
      </c>
      <c r="D18" s="83">
        <v>606</v>
      </c>
      <c r="E18" s="84">
        <v>0</v>
      </c>
      <c r="F18" s="85">
        <v>1500</v>
      </c>
      <c r="G18" s="86"/>
      <c r="H18" s="85">
        <v>1500</v>
      </c>
      <c r="I18" s="85">
        <v>1500</v>
      </c>
      <c r="J18" s="48"/>
      <c r="K18" s="48"/>
      <c r="L18" s="85">
        <v>1500</v>
      </c>
      <c r="M18" s="48"/>
      <c r="N18" s="85">
        <v>1500</v>
      </c>
      <c r="O18" s="48"/>
      <c r="P18" s="30">
        <f>I18-F18</f>
        <v>0</v>
      </c>
    </row>
    <row r="19" spans="1:16" ht="15.75" customHeight="1">
      <c r="A19" s="82"/>
      <c r="D19" s="83"/>
      <c r="E19" s="84"/>
      <c r="F19" s="85"/>
      <c r="G19" s="86"/>
      <c r="H19" s="85"/>
      <c r="I19" s="85"/>
      <c r="J19" s="48"/>
      <c r="K19" s="48"/>
      <c r="L19" s="85"/>
      <c r="M19" s="48"/>
      <c r="N19" s="85"/>
      <c r="O19" s="48"/>
      <c r="P19" s="30"/>
    </row>
    <row r="20" spans="1:16" ht="12.75" customHeight="1">
      <c r="A20" s="82"/>
      <c r="B20" s="87"/>
      <c r="C20" s="87" t="s">
        <v>127</v>
      </c>
      <c r="D20" s="70">
        <f>SUM(D17:D18)</f>
        <v>6297</v>
      </c>
      <c r="E20" s="66"/>
      <c r="F20" s="70">
        <f>SUM(F17:F18)</f>
        <v>16500</v>
      </c>
      <c r="G20" s="57"/>
      <c r="H20" s="70">
        <f>SUM(H17:H18)</f>
        <v>9500</v>
      </c>
      <c r="I20" s="70">
        <f>SUM(I17:I18)</f>
        <v>16500</v>
      </c>
      <c r="J20" s="48"/>
      <c r="K20" s="48"/>
      <c r="L20" s="70">
        <f>SUM(L17:L18)</f>
        <v>16500</v>
      </c>
      <c r="M20" s="48"/>
      <c r="N20" s="70">
        <f>SUM(N17:N18)</f>
        <v>16500</v>
      </c>
      <c r="O20" s="48"/>
      <c r="P20" s="88">
        <f>I20-F20</f>
        <v>0</v>
      </c>
    </row>
    <row r="21" ht="13.5" customHeight="1">
      <c r="C21" s="37"/>
    </row>
    <row r="22" spans="1:16" ht="15.75" customHeight="1">
      <c r="A22" s="82">
        <v>4</v>
      </c>
      <c r="C22" s="89" t="s">
        <v>169</v>
      </c>
      <c r="D22" s="30"/>
      <c r="E22" s="66"/>
      <c r="F22" s="48"/>
      <c r="G22" s="57"/>
      <c r="H22" s="48"/>
      <c r="I22" s="48"/>
      <c r="J22" s="48"/>
      <c r="K22" s="48"/>
      <c r="L22" s="48"/>
      <c r="M22" s="48"/>
      <c r="N22" s="48"/>
      <c r="O22" s="48"/>
      <c r="P22" s="48"/>
    </row>
    <row r="23" spans="2:16" ht="10.5" customHeight="1">
      <c r="B23" s="64">
        <v>212</v>
      </c>
      <c r="C23" s="15" t="s">
        <v>66</v>
      </c>
      <c r="D23" s="30">
        <v>6589</v>
      </c>
      <c r="E23" s="66"/>
      <c r="F23" s="48">
        <v>9000</v>
      </c>
      <c r="G23" s="57"/>
      <c r="H23" s="48">
        <v>9000</v>
      </c>
      <c r="I23" s="48">
        <v>9000</v>
      </c>
      <c r="J23" s="48"/>
      <c r="K23" s="48"/>
      <c r="L23" s="48">
        <v>9000</v>
      </c>
      <c r="M23" s="48"/>
      <c r="N23" s="48">
        <v>9000</v>
      </c>
      <c r="O23" s="48"/>
      <c r="P23" s="30">
        <f>I23-F23</f>
        <v>0</v>
      </c>
    </row>
    <row r="24" spans="3:16" ht="11.25" customHeight="1">
      <c r="C24" s="15" t="s">
        <v>67</v>
      </c>
      <c r="D24" s="30"/>
      <c r="E24" s="66"/>
      <c r="F24" s="48"/>
      <c r="G24" s="57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2" customHeight="1">
      <c r="B25" s="64">
        <v>213</v>
      </c>
      <c r="C25" s="15" t="s">
        <v>84</v>
      </c>
      <c r="D25" s="30">
        <v>22157</v>
      </c>
      <c r="E25" s="66"/>
      <c r="F25" s="48">
        <v>30000</v>
      </c>
      <c r="G25" s="57"/>
      <c r="H25" s="48">
        <v>40000</v>
      </c>
      <c r="I25" s="48">
        <v>40000</v>
      </c>
      <c r="J25" s="48"/>
      <c r="K25" s="48"/>
      <c r="L25" s="48">
        <v>40000</v>
      </c>
      <c r="M25" s="48"/>
      <c r="N25" s="48">
        <v>40000</v>
      </c>
      <c r="O25" s="48"/>
      <c r="P25" s="30">
        <f aca="true" t="shared" si="0" ref="P25:P32">I25-F25</f>
        <v>10000</v>
      </c>
    </row>
    <row r="26" spans="2:16" ht="12" customHeight="1">
      <c r="B26" s="64">
        <v>214</v>
      </c>
      <c r="C26" s="15" t="s">
        <v>68</v>
      </c>
      <c r="D26" s="30">
        <v>16962</v>
      </c>
      <c r="E26" s="66"/>
      <c r="F26" s="48">
        <v>22000</v>
      </c>
      <c r="G26" s="57"/>
      <c r="H26" s="48">
        <v>20000</v>
      </c>
      <c r="I26" s="48">
        <v>22000</v>
      </c>
      <c r="J26" s="48"/>
      <c r="K26" s="48"/>
      <c r="L26" s="48">
        <v>22000</v>
      </c>
      <c r="M26" s="48"/>
      <c r="N26" s="48">
        <v>22000</v>
      </c>
      <c r="O26" s="48"/>
      <c r="P26" s="30">
        <f t="shared" si="0"/>
        <v>0</v>
      </c>
    </row>
    <row r="27" spans="2:16" ht="12.75" customHeight="1">
      <c r="B27" s="64">
        <v>215</v>
      </c>
      <c r="C27" s="15" t="s">
        <v>69</v>
      </c>
      <c r="D27" s="30">
        <v>94548</v>
      </c>
      <c r="E27" s="66"/>
      <c r="F27" s="48">
        <v>95000</v>
      </c>
      <c r="G27" s="57"/>
      <c r="H27" s="48">
        <v>95000</v>
      </c>
      <c r="I27" s="48">
        <v>95000</v>
      </c>
      <c r="J27" s="48"/>
      <c r="K27" s="48"/>
      <c r="L27" s="48">
        <v>95000</v>
      </c>
      <c r="M27" s="48"/>
      <c r="N27" s="48">
        <v>95000</v>
      </c>
      <c r="O27" s="48"/>
      <c r="P27" s="30">
        <f t="shared" si="0"/>
        <v>0</v>
      </c>
    </row>
    <row r="28" spans="2:16" ht="11.25" customHeight="1">
      <c r="B28" s="64">
        <v>216</v>
      </c>
      <c r="C28" s="15" t="s">
        <v>85</v>
      </c>
      <c r="D28" s="30">
        <v>469</v>
      </c>
      <c r="E28" s="66"/>
      <c r="F28" s="48">
        <v>630</v>
      </c>
      <c r="G28" s="57"/>
      <c r="H28" s="48">
        <v>630</v>
      </c>
      <c r="I28" s="48">
        <v>630</v>
      </c>
      <c r="J28" s="48"/>
      <c r="K28" s="48"/>
      <c r="L28" s="48">
        <v>630</v>
      </c>
      <c r="M28" s="48"/>
      <c r="N28" s="48">
        <v>630</v>
      </c>
      <c r="O28" s="48"/>
      <c r="P28" s="30">
        <f t="shared" si="0"/>
        <v>0</v>
      </c>
    </row>
    <row r="29" spans="2:16" ht="11.25" customHeight="1">
      <c r="B29" s="64">
        <v>217</v>
      </c>
      <c r="C29" s="15" t="s">
        <v>70</v>
      </c>
      <c r="D29" s="30">
        <v>438</v>
      </c>
      <c r="E29" s="66"/>
      <c r="F29" s="48">
        <v>500</v>
      </c>
      <c r="G29" s="57"/>
      <c r="H29" s="48">
        <v>500</v>
      </c>
      <c r="I29" s="48">
        <v>500</v>
      </c>
      <c r="J29" s="48"/>
      <c r="K29" s="48"/>
      <c r="L29" s="48">
        <v>500</v>
      </c>
      <c r="M29" s="48"/>
      <c r="N29" s="48">
        <v>500</v>
      </c>
      <c r="O29" s="48"/>
      <c r="P29" s="30">
        <f t="shared" si="0"/>
        <v>0</v>
      </c>
    </row>
    <row r="30" spans="2:16" ht="12" customHeight="1">
      <c r="B30" s="64">
        <v>218</v>
      </c>
      <c r="C30" s="15" t="s">
        <v>71</v>
      </c>
      <c r="D30" s="30">
        <v>290</v>
      </c>
      <c r="E30" s="66"/>
      <c r="F30" s="48">
        <v>1000</v>
      </c>
      <c r="G30" s="57"/>
      <c r="H30" s="48">
        <v>1000</v>
      </c>
      <c r="I30" s="48">
        <v>1000</v>
      </c>
      <c r="J30" s="48"/>
      <c r="K30" s="48"/>
      <c r="L30" s="48">
        <v>1000</v>
      </c>
      <c r="M30" s="48"/>
      <c r="N30" s="48">
        <v>1000</v>
      </c>
      <c r="O30" s="48"/>
      <c r="P30" s="30">
        <f t="shared" si="0"/>
        <v>0</v>
      </c>
    </row>
    <row r="31" spans="2:16" ht="15.75" customHeight="1" hidden="1">
      <c r="B31" s="64">
        <v>219</v>
      </c>
      <c r="C31" s="15" t="s">
        <v>32</v>
      </c>
      <c r="D31" s="30"/>
      <c r="E31" s="66"/>
      <c r="F31" s="48"/>
      <c r="G31" s="57"/>
      <c r="H31" s="48"/>
      <c r="I31" s="48"/>
      <c r="J31" s="48"/>
      <c r="K31" s="48"/>
      <c r="L31" s="48"/>
      <c r="M31" s="48"/>
      <c r="N31" s="48"/>
      <c r="O31" s="48"/>
      <c r="P31" s="30">
        <f t="shared" si="0"/>
        <v>0</v>
      </c>
    </row>
    <row r="32" spans="2:16" ht="12" customHeight="1">
      <c r="B32" s="64">
        <v>220</v>
      </c>
      <c r="C32" s="15" t="s">
        <v>170</v>
      </c>
      <c r="D32" s="30">
        <v>5800</v>
      </c>
      <c r="E32" s="66"/>
      <c r="F32" s="48">
        <v>8000</v>
      </c>
      <c r="G32" s="57"/>
      <c r="H32" s="48">
        <v>8000</v>
      </c>
      <c r="I32" s="48">
        <v>8000</v>
      </c>
      <c r="J32" s="48"/>
      <c r="K32" s="48"/>
      <c r="L32" s="48">
        <v>8000</v>
      </c>
      <c r="M32" s="48"/>
      <c r="N32" s="48">
        <v>8000</v>
      </c>
      <c r="O32" s="48"/>
      <c r="P32" s="30">
        <f t="shared" si="0"/>
        <v>0</v>
      </c>
    </row>
    <row r="33" spans="3:16" ht="11.25" customHeight="1">
      <c r="C33" s="15" t="s">
        <v>29</v>
      </c>
      <c r="D33" s="30"/>
      <c r="E33" s="66"/>
      <c r="F33" s="48"/>
      <c r="G33" s="57"/>
      <c r="H33" s="48"/>
      <c r="I33" s="48"/>
      <c r="J33" s="48"/>
      <c r="K33" s="48"/>
      <c r="L33" s="48"/>
      <c r="M33" s="48"/>
      <c r="N33" s="48"/>
      <c r="O33" s="48"/>
      <c r="P33" s="30"/>
    </row>
    <row r="34" spans="2:16" ht="11.25" customHeight="1">
      <c r="B34" s="64">
        <v>221</v>
      </c>
      <c r="C34" s="15" t="s">
        <v>72</v>
      </c>
      <c r="D34" s="30">
        <v>10036</v>
      </c>
      <c r="E34" s="66"/>
      <c r="F34" s="48">
        <v>8000</v>
      </c>
      <c r="G34" s="57"/>
      <c r="H34" s="48">
        <v>7000</v>
      </c>
      <c r="I34" s="48">
        <v>8000</v>
      </c>
      <c r="J34" s="48"/>
      <c r="K34" s="48"/>
      <c r="L34" s="48">
        <v>8000</v>
      </c>
      <c r="M34" s="48"/>
      <c r="N34" s="48">
        <v>8000</v>
      </c>
      <c r="O34" s="48"/>
      <c r="P34" s="30">
        <f>I34-F34</f>
        <v>0</v>
      </c>
    </row>
    <row r="35" spans="2:16" ht="12" customHeight="1">
      <c r="B35" s="64">
        <v>222</v>
      </c>
      <c r="C35" s="15" t="s">
        <v>34</v>
      </c>
      <c r="D35" s="90">
        <v>6122</v>
      </c>
      <c r="E35" s="66"/>
      <c r="F35" s="48">
        <v>10000</v>
      </c>
      <c r="G35" s="57"/>
      <c r="H35" s="48">
        <v>10000</v>
      </c>
      <c r="I35" s="48">
        <v>10000</v>
      </c>
      <c r="J35" s="48"/>
      <c r="K35" s="48"/>
      <c r="L35" s="48">
        <v>10000</v>
      </c>
      <c r="M35" s="48"/>
      <c r="N35" s="48">
        <v>10000</v>
      </c>
      <c r="O35" s="48"/>
      <c r="P35" s="30">
        <f>I35-F35</f>
        <v>0</v>
      </c>
    </row>
    <row r="36" spans="2:16" ht="11.25" customHeight="1">
      <c r="B36" s="64">
        <v>224</v>
      </c>
      <c r="C36" s="15" t="s">
        <v>107</v>
      </c>
      <c r="D36" s="90">
        <v>135</v>
      </c>
      <c r="E36" s="66"/>
      <c r="F36" s="48">
        <v>700</v>
      </c>
      <c r="G36" s="57"/>
      <c r="H36" s="48">
        <v>700</v>
      </c>
      <c r="I36" s="48">
        <v>700</v>
      </c>
      <c r="J36" s="48"/>
      <c r="K36" s="48"/>
      <c r="L36" s="48">
        <v>700</v>
      </c>
      <c r="M36" s="48"/>
      <c r="N36" s="48">
        <v>700</v>
      </c>
      <c r="O36" s="48"/>
      <c r="P36" s="30">
        <f>I36-F36</f>
        <v>0</v>
      </c>
    </row>
    <row r="37" spans="2:16" ht="11.25" customHeight="1">
      <c r="B37" s="64">
        <v>225</v>
      </c>
      <c r="C37" s="15" t="s">
        <v>108</v>
      </c>
      <c r="D37" s="90">
        <v>142</v>
      </c>
      <c r="E37" s="66"/>
      <c r="F37" s="48">
        <v>700</v>
      </c>
      <c r="G37" s="57"/>
      <c r="H37" s="48">
        <v>700</v>
      </c>
      <c r="I37" s="48">
        <v>1000</v>
      </c>
      <c r="J37" s="48"/>
      <c r="K37" s="48"/>
      <c r="L37" s="48">
        <v>1000</v>
      </c>
      <c r="M37" s="48"/>
      <c r="N37" s="48">
        <v>1000</v>
      </c>
      <c r="O37" s="48"/>
      <c r="P37" s="30">
        <f>I37-F37</f>
        <v>300</v>
      </c>
    </row>
    <row r="38" spans="2:16" ht="11.25" customHeight="1">
      <c r="B38" s="64">
        <v>226</v>
      </c>
      <c r="C38" s="15" t="s">
        <v>109</v>
      </c>
      <c r="D38" s="90">
        <v>0</v>
      </c>
      <c r="E38" s="66"/>
      <c r="F38" s="48">
        <v>500</v>
      </c>
      <c r="G38" s="57"/>
      <c r="H38" s="48">
        <v>500</v>
      </c>
      <c r="I38" s="48">
        <v>500</v>
      </c>
      <c r="J38" s="48"/>
      <c r="K38" s="48"/>
      <c r="L38" s="48">
        <v>500</v>
      </c>
      <c r="M38" s="48"/>
      <c r="N38" s="48">
        <v>500</v>
      </c>
      <c r="O38" s="48"/>
      <c r="P38" s="30">
        <f>I38-F38</f>
        <v>0</v>
      </c>
    </row>
    <row r="39" spans="2:16" ht="15.75" customHeight="1" hidden="1">
      <c r="B39" s="64">
        <v>223</v>
      </c>
      <c r="C39" s="15" t="s">
        <v>29</v>
      </c>
      <c r="D39" s="30"/>
      <c r="E39" s="66"/>
      <c r="F39" s="48"/>
      <c r="G39" s="57"/>
      <c r="H39" s="48"/>
      <c r="I39" s="48"/>
      <c r="J39" s="48"/>
      <c r="K39" s="48"/>
      <c r="L39" s="48"/>
      <c r="M39" s="48"/>
      <c r="N39" s="48"/>
      <c r="O39" s="48"/>
      <c r="P39" s="48"/>
    </row>
    <row r="40" spans="2:16" ht="15.75" customHeight="1" hidden="1">
      <c r="B40" s="64">
        <v>224</v>
      </c>
      <c r="C40" s="15" t="s">
        <v>33</v>
      </c>
      <c r="D40" s="30"/>
      <c r="E40" s="30"/>
      <c r="F40" s="30"/>
      <c r="G40" s="57"/>
      <c r="H40" s="48"/>
      <c r="I40" s="48"/>
      <c r="J40" s="48"/>
      <c r="K40" s="48"/>
      <c r="L40" s="48"/>
      <c r="M40" s="48"/>
      <c r="N40" s="48"/>
      <c r="O40" s="48"/>
      <c r="P40" s="48"/>
    </row>
    <row r="41" spans="4:16" ht="13.5" customHeight="1">
      <c r="D41" s="30"/>
      <c r="E41" s="66"/>
      <c r="F41" s="48"/>
      <c r="G41" s="57"/>
      <c r="H41" s="48"/>
      <c r="I41" s="48" t="s">
        <v>101</v>
      </c>
      <c r="J41" s="48"/>
      <c r="K41" s="48"/>
      <c r="L41" s="48" t="s">
        <v>101</v>
      </c>
      <c r="M41" s="48"/>
      <c r="N41" s="48" t="s">
        <v>101</v>
      </c>
      <c r="O41" s="48"/>
      <c r="P41" s="48"/>
    </row>
    <row r="42" spans="1:16" ht="12.75" customHeight="1">
      <c r="A42" s="82"/>
      <c r="B42" s="87"/>
      <c r="C42" s="87" t="s">
        <v>35</v>
      </c>
      <c r="D42" s="70">
        <f>SUM(D22:D41)</f>
        <v>163688</v>
      </c>
      <c r="E42" s="66"/>
      <c r="F42" s="70">
        <f>SUM(F22:F41)</f>
        <v>186030</v>
      </c>
      <c r="G42" s="57"/>
      <c r="H42" s="70">
        <f>SUM(H22:H41)</f>
        <v>193030</v>
      </c>
      <c r="I42" s="70">
        <f>SUM(I22:I41)</f>
        <v>196330</v>
      </c>
      <c r="J42" s="48"/>
      <c r="K42" s="48"/>
      <c r="L42" s="70">
        <f>SUM(L22:L41)</f>
        <v>196330</v>
      </c>
      <c r="M42" s="48"/>
      <c r="N42" s="70">
        <f>SUM(N22:N41)</f>
        <v>196330</v>
      </c>
      <c r="O42" s="48"/>
      <c r="P42" s="88">
        <f>I42-F42</f>
        <v>10300</v>
      </c>
    </row>
    <row r="43" ht="13.5" customHeight="1">
      <c r="C43" s="37" t="s">
        <v>36</v>
      </c>
    </row>
    <row r="44" spans="1:16" ht="1.5" customHeight="1">
      <c r="A44" s="15"/>
      <c r="B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7" ht="12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51" ht="15.75" customHeight="1">
      <c r="C51" s="64"/>
    </row>
  </sheetData>
  <sheetProtection/>
  <mergeCells count="23">
    <mergeCell ref="L6:M6"/>
    <mergeCell ref="L8:M8"/>
    <mergeCell ref="L9:M9"/>
    <mergeCell ref="N6:O6"/>
    <mergeCell ref="N8:O8"/>
    <mergeCell ref="N9:O9"/>
    <mergeCell ref="I8:J8"/>
    <mergeCell ref="A45:Q45"/>
    <mergeCell ref="D9:E9"/>
    <mergeCell ref="F9:G9"/>
    <mergeCell ref="I9:J9"/>
    <mergeCell ref="P9:Q9"/>
    <mergeCell ref="P8:Q8"/>
    <mergeCell ref="D7:E7"/>
    <mergeCell ref="P7:Q7"/>
    <mergeCell ref="D8:E8"/>
    <mergeCell ref="A2:Q2"/>
    <mergeCell ref="A3:Q3"/>
    <mergeCell ref="D6:E6"/>
    <mergeCell ref="F6:G6"/>
    <mergeCell ref="I6:J6"/>
    <mergeCell ref="P6:Q6"/>
    <mergeCell ref="F8:G8"/>
  </mergeCells>
  <printOptions/>
  <pageMargins left="0.5511811023622047" right="0.15748031496062992" top="0.5118110236220472" bottom="0.1968503937007874" header="0.5118110236220472" footer="0.1968503937007874"/>
  <pageSetup firstPageNumber="17" useFirstPageNumber="1" horizontalDpi="600" verticalDpi="600" orientation="landscape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P52"/>
  <sheetViews>
    <sheetView zoomScale="166" zoomScaleNormal="166" zoomScalePageLayoutView="0" workbookViewId="0" topLeftCell="A1">
      <selection activeCell="A8" sqref="A8"/>
    </sheetView>
  </sheetViews>
  <sheetFormatPr defaultColWidth="9.140625" defaultRowHeight="15.75" customHeight="1"/>
  <cols>
    <col min="1" max="1" width="4.28125" style="68" bestFit="1" customWidth="1"/>
    <col min="2" max="2" width="6.28125" style="64" bestFit="1" customWidth="1"/>
    <col min="3" max="3" width="40.7109375" style="15" customWidth="1"/>
    <col min="4" max="4" width="10.421875" style="15" customWidth="1"/>
    <col min="5" max="5" width="0.9921875" style="63" customWidth="1"/>
    <col min="6" max="6" width="11.421875" style="62" customWidth="1"/>
    <col min="7" max="7" width="1.8515625" style="64" customWidth="1"/>
    <col min="8" max="8" width="9.28125" style="64" hidden="1" customWidth="1"/>
    <col min="9" max="9" width="9.8515625" style="62" bestFit="1" customWidth="1"/>
    <col min="10" max="10" width="1.8515625" style="62" customWidth="1"/>
    <col min="11" max="11" width="11.421875" style="62" customWidth="1"/>
    <col min="12" max="12" width="1.7109375" style="62" customWidth="1"/>
    <col min="13" max="13" width="11.140625" style="62" customWidth="1"/>
    <col min="14" max="14" width="1.28515625" style="62" customWidth="1"/>
    <col min="15" max="15" width="17.57421875" style="62" customWidth="1"/>
    <col min="16" max="16" width="13.28125" style="15" customWidth="1"/>
    <col min="17" max="16384" width="9.140625" style="15" customWidth="1"/>
  </cols>
  <sheetData>
    <row r="4" spans="1:16" ht="15.75" customHeight="1">
      <c r="A4" s="100" t="s">
        <v>47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.75" customHeight="1">
      <c r="A5" s="100" t="s">
        <v>157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7.5" customHeight="1" hidden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4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9" customFormat="1" ht="10.5" customHeight="1">
      <c r="A8" s="14" t="s">
        <v>3</v>
      </c>
      <c r="B8" s="22" t="s">
        <v>167</v>
      </c>
      <c r="C8" s="22" t="s">
        <v>55</v>
      </c>
      <c r="D8" s="102" t="s">
        <v>20</v>
      </c>
      <c r="E8" s="102"/>
      <c r="F8" s="102" t="s">
        <v>90</v>
      </c>
      <c r="G8" s="102"/>
      <c r="H8" s="21" t="s">
        <v>119</v>
      </c>
      <c r="I8" s="102" t="s">
        <v>90</v>
      </c>
      <c r="J8" s="102"/>
      <c r="K8" s="21" t="s">
        <v>129</v>
      </c>
      <c r="L8" s="21"/>
      <c r="M8" s="21" t="s">
        <v>129</v>
      </c>
      <c r="N8" s="21"/>
      <c r="O8" s="114" t="s">
        <v>138</v>
      </c>
      <c r="P8" s="114"/>
    </row>
    <row r="9" spans="1:16" s="19" customFormat="1" ht="10.5" customHeight="1">
      <c r="A9" s="22"/>
      <c r="B9" s="22"/>
      <c r="D9" s="102" t="s">
        <v>0</v>
      </c>
      <c r="E9" s="102"/>
      <c r="F9" s="21"/>
      <c r="G9" s="40"/>
      <c r="H9" s="22" t="s">
        <v>0</v>
      </c>
      <c r="I9" s="41"/>
      <c r="J9" s="41"/>
      <c r="K9" s="41"/>
      <c r="L9" s="41"/>
      <c r="M9" s="41"/>
      <c r="N9" s="41"/>
      <c r="O9" s="114" t="s">
        <v>132</v>
      </c>
      <c r="P9" s="114"/>
    </row>
    <row r="10" spans="1:16" s="19" customFormat="1" ht="10.5" customHeight="1">
      <c r="A10" s="14"/>
      <c r="B10" s="22"/>
      <c r="D10" s="106">
        <v>2021</v>
      </c>
      <c r="E10" s="106"/>
      <c r="F10" s="106">
        <v>2022</v>
      </c>
      <c r="G10" s="106"/>
      <c r="H10" s="42">
        <v>2022</v>
      </c>
      <c r="I10" s="106">
        <v>2023</v>
      </c>
      <c r="J10" s="106"/>
      <c r="K10" s="106">
        <v>2024</v>
      </c>
      <c r="L10" s="106"/>
      <c r="M10" s="106">
        <v>2025</v>
      </c>
      <c r="N10" s="106"/>
      <c r="O10" s="114" t="s">
        <v>155</v>
      </c>
      <c r="P10" s="114"/>
    </row>
    <row r="11" spans="1:16" s="37" customFormat="1" ht="12" customHeight="1">
      <c r="A11" s="36"/>
      <c r="B11" s="39"/>
      <c r="C11" s="67"/>
      <c r="D11" s="107" t="s">
        <v>115</v>
      </c>
      <c r="E11" s="108"/>
      <c r="F11" s="107" t="s">
        <v>115</v>
      </c>
      <c r="G11" s="108"/>
      <c r="H11" s="43" t="s">
        <v>115</v>
      </c>
      <c r="I11" s="108" t="s">
        <v>130</v>
      </c>
      <c r="J11" s="108"/>
      <c r="K11" s="108" t="s">
        <v>130</v>
      </c>
      <c r="L11" s="108"/>
      <c r="M11" s="108" t="s">
        <v>130</v>
      </c>
      <c r="N11" s="108"/>
      <c r="O11" s="117" t="s">
        <v>137</v>
      </c>
      <c r="P11" s="117"/>
    </row>
    <row r="12" spans="1:16" s="37" customFormat="1" ht="12" customHeight="1" hidden="1">
      <c r="A12" s="45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8" ht="12" customHeight="1">
      <c r="A13" s="29">
        <v>5</v>
      </c>
      <c r="B13" s="38"/>
      <c r="C13" s="89" t="s">
        <v>162</v>
      </c>
      <c r="D13" s="62"/>
      <c r="G13" s="91"/>
      <c r="H13" s="91"/>
    </row>
    <row r="14" spans="1:15" ht="12" customHeight="1">
      <c r="A14" s="29"/>
      <c r="B14" s="38">
        <v>231</v>
      </c>
      <c r="C14" s="15" t="s">
        <v>73</v>
      </c>
      <c r="D14" s="48">
        <v>1490</v>
      </c>
      <c r="F14" s="48">
        <v>9000</v>
      </c>
      <c r="G14" s="57"/>
      <c r="H14" s="48">
        <v>9000</v>
      </c>
      <c r="I14" s="48">
        <v>9000</v>
      </c>
      <c r="K14" s="48">
        <v>9000</v>
      </c>
      <c r="L14" s="48"/>
      <c r="M14" s="48">
        <v>9000</v>
      </c>
      <c r="N14" s="48"/>
      <c r="O14" s="30">
        <f aca="true" t="shared" si="0" ref="O14:O28">I14-F14</f>
        <v>0</v>
      </c>
    </row>
    <row r="15" spans="1:15" ht="12" customHeight="1">
      <c r="A15" s="29"/>
      <c r="B15" s="38">
        <v>232</v>
      </c>
      <c r="C15" s="15" t="s">
        <v>110</v>
      </c>
      <c r="D15" s="48">
        <v>134</v>
      </c>
      <c r="F15" s="48">
        <v>1500</v>
      </c>
      <c r="G15" s="57"/>
      <c r="H15" s="48">
        <v>1500</v>
      </c>
      <c r="I15" s="48">
        <v>11000</v>
      </c>
      <c r="K15" s="48">
        <v>2000</v>
      </c>
      <c r="L15" s="48"/>
      <c r="M15" s="48">
        <v>2000</v>
      </c>
      <c r="N15" s="48"/>
      <c r="O15" s="30">
        <f t="shared" si="0"/>
        <v>9500</v>
      </c>
    </row>
    <row r="16" spans="1:15" ht="12" customHeight="1">
      <c r="A16" s="29"/>
      <c r="B16" s="38"/>
      <c r="C16" s="15" t="s">
        <v>74</v>
      </c>
      <c r="D16" s="48"/>
      <c r="F16" s="48"/>
      <c r="G16" s="57"/>
      <c r="H16" s="48"/>
      <c r="I16" s="48"/>
      <c r="K16" s="48"/>
      <c r="L16" s="48"/>
      <c r="M16" s="48"/>
      <c r="N16" s="48"/>
      <c r="O16" s="48"/>
    </row>
    <row r="17" spans="1:15" ht="12" customHeight="1">
      <c r="A17" s="29"/>
      <c r="B17" s="38">
        <v>233</v>
      </c>
      <c r="C17" s="15" t="s">
        <v>75</v>
      </c>
      <c r="D17" s="48">
        <v>3850</v>
      </c>
      <c r="F17" s="48">
        <v>4000</v>
      </c>
      <c r="G17" s="57"/>
      <c r="H17" s="48">
        <v>4000</v>
      </c>
      <c r="I17" s="48">
        <v>25000</v>
      </c>
      <c r="K17" s="48">
        <v>4000</v>
      </c>
      <c r="L17" s="48"/>
      <c r="M17" s="48">
        <v>4000</v>
      </c>
      <c r="N17" s="48"/>
      <c r="O17" s="30">
        <f>I17-F17</f>
        <v>21000</v>
      </c>
    </row>
    <row r="18" spans="1:15" ht="12" customHeight="1">
      <c r="A18" s="29"/>
      <c r="B18" s="38"/>
      <c r="C18" s="15" t="s">
        <v>25</v>
      </c>
      <c r="D18" s="48"/>
      <c r="F18" s="48"/>
      <c r="G18" s="57"/>
      <c r="H18" s="48"/>
      <c r="I18" s="48"/>
      <c r="K18" s="48"/>
      <c r="L18" s="48"/>
      <c r="M18" s="48"/>
      <c r="N18" s="48"/>
      <c r="O18" s="48"/>
    </row>
    <row r="19" spans="1:15" ht="12" customHeight="1">
      <c r="A19" s="29"/>
      <c r="B19" s="38">
        <v>234</v>
      </c>
      <c r="C19" s="15" t="s">
        <v>76</v>
      </c>
      <c r="D19" s="48">
        <v>912</v>
      </c>
      <c r="F19" s="48">
        <v>2000</v>
      </c>
      <c r="G19" s="57"/>
      <c r="H19" s="48">
        <v>2000</v>
      </c>
      <c r="I19" s="48">
        <v>2000</v>
      </c>
      <c r="K19" s="48">
        <v>2000</v>
      </c>
      <c r="L19" s="48"/>
      <c r="M19" s="48">
        <v>2000</v>
      </c>
      <c r="N19" s="48"/>
      <c r="O19" s="30">
        <f>I19-F19</f>
        <v>0</v>
      </c>
    </row>
    <row r="20" spans="1:15" ht="12" customHeight="1">
      <c r="A20" s="29"/>
      <c r="B20" s="38">
        <v>235</v>
      </c>
      <c r="C20" s="15" t="s">
        <v>140</v>
      </c>
      <c r="D20" s="48">
        <v>0</v>
      </c>
      <c r="F20" s="48">
        <v>0</v>
      </c>
      <c r="G20" s="57"/>
      <c r="H20" s="48">
        <v>0</v>
      </c>
      <c r="I20" s="48">
        <v>10</v>
      </c>
      <c r="K20" s="48">
        <v>10</v>
      </c>
      <c r="L20" s="48"/>
      <c r="M20" s="48">
        <v>10</v>
      </c>
      <c r="N20" s="48"/>
      <c r="O20" s="30">
        <f>I20-F20</f>
        <v>10</v>
      </c>
    </row>
    <row r="21" spans="1:15" ht="12" customHeight="1">
      <c r="A21" s="29"/>
      <c r="B21" s="38">
        <v>236</v>
      </c>
      <c r="C21" s="15" t="s">
        <v>118</v>
      </c>
      <c r="D21" s="48">
        <v>440</v>
      </c>
      <c r="F21" s="48">
        <v>4000</v>
      </c>
      <c r="G21" s="57"/>
      <c r="H21" s="48">
        <v>4000</v>
      </c>
      <c r="I21" s="48">
        <v>4000</v>
      </c>
      <c r="K21" s="48">
        <v>4000</v>
      </c>
      <c r="L21" s="48"/>
      <c r="M21" s="48">
        <v>4000</v>
      </c>
      <c r="N21" s="48"/>
      <c r="O21" s="30">
        <f t="shared" si="0"/>
        <v>0</v>
      </c>
    </row>
    <row r="22" spans="1:15" ht="12" customHeight="1">
      <c r="A22" s="29"/>
      <c r="B22" s="38">
        <v>237</v>
      </c>
      <c r="C22" s="15" t="s">
        <v>144</v>
      </c>
      <c r="D22" s="48">
        <v>0</v>
      </c>
      <c r="F22" s="48">
        <v>6000</v>
      </c>
      <c r="G22" s="57"/>
      <c r="H22" s="48">
        <v>3500</v>
      </c>
      <c r="I22" s="48">
        <v>6000</v>
      </c>
      <c r="K22" s="48">
        <v>6000</v>
      </c>
      <c r="L22" s="48"/>
      <c r="M22" s="48">
        <v>6000</v>
      </c>
      <c r="N22" s="48"/>
      <c r="O22" s="30">
        <f>I22-F22</f>
        <v>0</v>
      </c>
    </row>
    <row r="23" spans="1:15" ht="12" customHeight="1">
      <c r="A23" s="29"/>
      <c r="B23" s="38">
        <v>240</v>
      </c>
      <c r="C23" s="15" t="s">
        <v>77</v>
      </c>
      <c r="D23" s="48">
        <v>15068</v>
      </c>
      <c r="F23" s="48">
        <v>13000</v>
      </c>
      <c r="G23" s="57"/>
      <c r="H23" s="48">
        <v>13000</v>
      </c>
      <c r="I23" s="48">
        <v>13000</v>
      </c>
      <c r="K23" s="48">
        <v>13000</v>
      </c>
      <c r="L23" s="48"/>
      <c r="M23" s="48">
        <v>13000</v>
      </c>
      <c r="N23" s="48"/>
      <c r="O23" s="30">
        <f>I23-F23</f>
        <v>0</v>
      </c>
    </row>
    <row r="24" spans="1:15" ht="12" customHeight="1">
      <c r="A24" s="29"/>
      <c r="B24" s="38">
        <v>241</v>
      </c>
      <c r="C24" s="15" t="s">
        <v>100</v>
      </c>
      <c r="D24" s="48">
        <v>1285</v>
      </c>
      <c r="F24" s="48">
        <v>2700</v>
      </c>
      <c r="G24" s="57"/>
      <c r="H24" s="48">
        <v>2700</v>
      </c>
      <c r="I24" s="48">
        <v>2700</v>
      </c>
      <c r="K24" s="48">
        <v>2700</v>
      </c>
      <c r="L24" s="48"/>
      <c r="M24" s="48">
        <v>2700</v>
      </c>
      <c r="N24" s="48"/>
      <c r="O24" s="30">
        <f t="shared" si="0"/>
        <v>0</v>
      </c>
    </row>
    <row r="25" spans="1:15" ht="12" customHeight="1">
      <c r="A25" s="29"/>
      <c r="B25" s="38">
        <v>250</v>
      </c>
      <c r="C25" s="15" t="s">
        <v>78</v>
      </c>
      <c r="D25" s="48">
        <v>1187</v>
      </c>
      <c r="F25" s="48">
        <v>26100</v>
      </c>
      <c r="G25" s="57"/>
      <c r="H25" s="48">
        <v>5000</v>
      </c>
      <c r="I25" s="48">
        <v>26100</v>
      </c>
      <c r="K25" s="48">
        <v>26100</v>
      </c>
      <c r="L25" s="48"/>
      <c r="M25" s="48">
        <v>26100</v>
      </c>
      <c r="N25" s="48"/>
      <c r="O25" s="30">
        <f t="shared" si="0"/>
        <v>0</v>
      </c>
    </row>
    <row r="26" spans="1:15" ht="12" customHeight="1">
      <c r="A26" s="29"/>
      <c r="B26" s="38"/>
      <c r="C26" s="15" t="s">
        <v>17</v>
      </c>
      <c r="D26" s="48"/>
      <c r="F26" s="48"/>
      <c r="G26" s="57"/>
      <c r="H26" s="48"/>
      <c r="I26" s="48"/>
      <c r="K26" s="48"/>
      <c r="L26" s="48"/>
      <c r="M26" s="48"/>
      <c r="N26" s="48"/>
      <c r="O26" s="48"/>
    </row>
    <row r="27" spans="1:15" ht="12" customHeight="1">
      <c r="A27" s="29"/>
      <c r="B27" s="38">
        <v>251</v>
      </c>
      <c r="C27" s="15" t="s">
        <v>79</v>
      </c>
      <c r="D27" s="48">
        <v>5594</v>
      </c>
      <c r="F27" s="48">
        <v>0</v>
      </c>
      <c r="G27" s="57"/>
      <c r="H27" s="48">
        <v>0</v>
      </c>
      <c r="I27" s="48">
        <v>0</v>
      </c>
      <c r="K27" s="48">
        <v>0</v>
      </c>
      <c r="L27" s="48"/>
      <c r="M27" s="48">
        <v>0</v>
      </c>
      <c r="N27" s="48"/>
      <c r="O27" s="30">
        <f t="shared" si="0"/>
        <v>0</v>
      </c>
    </row>
    <row r="28" spans="1:15" ht="12" customHeight="1">
      <c r="A28" s="29"/>
      <c r="B28" s="38">
        <v>252</v>
      </c>
      <c r="C28" s="15" t="s">
        <v>111</v>
      </c>
      <c r="D28" s="48">
        <v>9040</v>
      </c>
      <c r="F28" s="48">
        <v>9000</v>
      </c>
      <c r="G28" s="57"/>
      <c r="H28" s="48">
        <v>9000</v>
      </c>
      <c r="I28" s="48">
        <v>9000</v>
      </c>
      <c r="K28" s="48">
        <v>9000</v>
      </c>
      <c r="L28" s="48"/>
      <c r="M28" s="48">
        <v>9000</v>
      </c>
      <c r="N28" s="48"/>
      <c r="O28" s="30">
        <f t="shared" si="0"/>
        <v>0</v>
      </c>
    </row>
    <row r="29" spans="1:15" ht="12" customHeight="1">
      <c r="A29" s="29"/>
      <c r="B29" s="38">
        <v>253</v>
      </c>
      <c r="C29" s="15" t="s">
        <v>26</v>
      </c>
      <c r="D29" s="48">
        <v>0</v>
      </c>
      <c r="F29" s="48">
        <v>0</v>
      </c>
      <c r="G29" s="57"/>
      <c r="H29" s="48">
        <v>0</v>
      </c>
      <c r="I29" s="48">
        <v>0</v>
      </c>
      <c r="K29" s="48">
        <v>0</v>
      </c>
      <c r="L29" s="48"/>
      <c r="M29" s="48">
        <v>0</v>
      </c>
      <c r="N29" s="48"/>
      <c r="O29" s="30">
        <f aca="true" t="shared" si="1" ref="O29:O37">I29-F29</f>
        <v>0</v>
      </c>
    </row>
    <row r="30" spans="1:15" ht="12" customHeight="1">
      <c r="A30" s="29"/>
      <c r="B30" s="38">
        <v>254</v>
      </c>
      <c r="C30" s="15" t="s">
        <v>27</v>
      </c>
      <c r="D30" s="48">
        <v>895</v>
      </c>
      <c r="F30" s="48">
        <v>10000</v>
      </c>
      <c r="G30" s="57"/>
      <c r="H30" s="48">
        <v>10000</v>
      </c>
      <c r="I30" s="48">
        <v>10000</v>
      </c>
      <c r="K30" s="48">
        <v>10000</v>
      </c>
      <c r="L30" s="48"/>
      <c r="M30" s="48">
        <v>10000</v>
      </c>
      <c r="N30" s="48"/>
      <c r="O30" s="30">
        <f t="shared" si="1"/>
        <v>0</v>
      </c>
    </row>
    <row r="31" spans="1:15" ht="12" customHeight="1">
      <c r="A31" s="29"/>
      <c r="B31" s="38">
        <v>255</v>
      </c>
      <c r="C31" s="15" t="s">
        <v>143</v>
      </c>
      <c r="D31" s="48">
        <v>0</v>
      </c>
      <c r="F31" s="48">
        <v>15000</v>
      </c>
      <c r="G31" s="57"/>
      <c r="H31" s="48">
        <v>10000</v>
      </c>
      <c r="I31" s="48">
        <v>15000</v>
      </c>
      <c r="K31" s="48">
        <v>15000</v>
      </c>
      <c r="L31" s="48"/>
      <c r="M31" s="48">
        <v>15000</v>
      </c>
      <c r="N31" s="48"/>
      <c r="O31" s="30">
        <f>I31-F31</f>
        <v>0</v>
      </c>
    </row>
    <row r="32" spans="1:15" ht="12" customHeight="1">
      <c r="A32" s="29"/>
      <c r="B32" s="38">
        <v>260</v>
      </c>
      <c r="C32" s="15" t="s">
        <v>172</v>
      </c>
      <c r="D32" s="48">
        <v>3457</v>
      </c>
      <c r="F32" s="48">
        <v>4500</v>
      </c>
      <c r="G32" s="57"/>
      <c r="H32" s="48">
        <v>4500</v>
      </c>
      <c r="I32" s="48">
        <v>4500</v>
      </c>
      <c r="K32" s="48">
        <v>4500</v>
      </c>
      <c r="L32" s="48"/>
      <c r="M32" s="48">
        <v>4500</v>
      </c>
      <c r="N32" s="48"/>
      <c r="O32" s="30">
        <f t="shared" si="1"/>
        <v>0</v>
      </c>
    </row>
    <row r="33" spans="1:15" ht="12" customHeight="1">
      <c r="A33" s="29"/>
      <c r="B33" s="38">
        <v>270</v>
      </c>
      <c r="C33" s="15" t="s">
        <v>173</v>
      </c>
      <c r="D33" s="48">
        <v>73000</v>
      </c>
      <c r="F33" s="48">
        <v>40000</v>
      </c>
      <c r="G33" s="57"/>
      <c r="H33" s="48">
        <v>70000</v>
      </c>
      <c r="I33" s="48">
        <v>75000</v>
      </c>
      <c r="K33" s="48">
        <v>40000</v>
      </c>
      <c r="L33" s="48"/>
      <c r="M33" s="48">
        <v>40000</v>
      </c>
      <c r="N33" s="48"/>
      <c r="O33" s="30">
        <f t="shared" si="1"/>
        <v>35000</v>
      </c>
    </row>
    <row r="34" spans="1:15" ht="12" customHeight="1">
      <c r="A34" s="29"/>
      <c r="B34" s="38">
        <v>280</v>
      </c>
      <c r="C34" s="15" t="s">
        <v>80</v>
      </c>
      <c r="D34" s="48">
        <v>721</v>
      </c>
      <c r="F34" s="48">
        <v>5000</v>
      </c>
      <c r="G34" s="57"/>
      <c r="H34" s="48">
        <v>5000</v>
      </c>
      <c r="I34" s="48">
        <v>5000</v>
      </c>
      <c r="K34" s="48">
        <v>5000</v>
      </c>
      <c r="L34" s="48"/>
      <c r="M34" s="48">
        <v>5000</v>
      </c>
      <c r="N34" s="48"/>
      <c r="O34" s="30">
        <f t="shared" si="1"/>
        <v>0</v>
      </c>
    </row>
    <row r="35" spans="1:15" ht="12" customHeight="1">
      <c r="A35" s="29"/>
      <c r="B35" s="38">
        <v>281</v>
      </c>
      <c r="C35" s="15" t="s">
        <v>32</v>
      </c>
      <c r="D35" s="48">
        <v>3271</v>
      </c>
      <c r="F35" s="48">
        <v>13500</v>
      </c>
      <c r="G35" s="57"/>
      <c r="H35" s="48">
        <v>13500</v>
      </c>
      <c r="I35" s="48">
        <v>13500</v>
      </c>
      <c r="J35" s="48"/>
      <c r="K35" s="48">
        <v>13500</v>
      </c>
      <c r="L35" s="48"/>
      <c r="M35" s="48">
        <v>14000</v>
      </c>
      <c r="N35" s="48"/>
      <c r="O35" s="30">
        <f t="shared" si="1"/>
        <v>0</v>
      </c>
    </row>
    <row r="36" spans="1:15" ht="12" customHeight="1">
      <c r="A36" s="29"/>
      <c r="B36" s="38">
        <v>282</v>
      </c>
      <c r="C36" s="15" t="s">
        <v>38</v>
      </c>
      <c r="D36" s="48">
        <v>2971</v>
      </c>
      <c r="F36" s="48">
        <v>1700</v>
      </c>
      <c r="G36" s="57"/>
      <c r="H36" s="48">
        <v>1700</v>
      </c>
      <c r="I36" s="48">
        <v>2200</v>
      </c>
      <c r="K36" s="48">
        <v>2200</v>
      </c>
      <c r="L36" s="48"/>
      <c r="M36" s="48">
        <v>2200</v>
      </c>
      <c r="N36" s="48"/>
      <c r="O36" s="30">
        <f t="shared" si="1"/>
        <v>500</v>
      </c>
    </row>
    <row r="37" spans="1:15" ht="12" customHeight="1">
      <c r="A37" s="29"/>
      <c r="B37" s="38">
        <v>285</v>
      </c>
      <c r="C37" s="15" t="s">
        <v>125</v>
      </c>
      <c r="D37" s="48">
        <v>2509</v>
      </c>
      <c r="F37" s="48">
        <v>3000</v>
      </c>
      <c r="G37" s="57"/>
      <c r="H37" s="48">
        <v>3000</v>
      </c>
      <c r="I37" s="48">
        <v>3000</v>
      </c>
      <c r="K37" s="48">
        <v>3000</v>
      </c>
      <c r="L37" s="48"/>
      <c r="M37" s="48">
        <v>3000</v>
      </c>
      <c r="N37" s="48"/>
      <c r="O37" s="30">
        <f t="shared" si="1"/>
        <v>0</v>
      </c>
    </row>
    <row r="38" spans="1:15" ht="12" customHeight="1">
      <c r="A38" s="29"/>
      <c r="B38" s="38">
        <v>286</v>
      </c>
      <c r="C38" s="15" t="s">
        <v>44</v>
      </c>
      <c r="D38" s="48">
        <v>2000</v>
      </c>
      <c r="F38" s="48">
        <v>1000</v>
      </c>
      <c r="G38" s="57"/>
      <c r="H38" s="48">
        <v>1000</v>
      </c>
      <c r="I38" s="48">
        <v>2000</v>
      </c>
      <c r="K38" s="48">
        <v>2000</v>
      </c>
      <c r="L38" s="48"/>
      <c r="M38" s="48">
        <v>2000</v>
      </c>
      <c r="N38" s="48"/>
      <c r="O38" s="30">
        <f aca="true" t="shared" si="2" ref="O38:O44">I38-F38</f>
        <v>1000</v>
      </c>
    </row>
    <row r="39" spans="1:15" ht="12" customHeight="1">
      <c r="A39" s="29"/>
      <c r="B39" s="38">
        <v>287</v>
      </c>
      <c r="C39" s="15" t="s">
        <v>37</v>
      </c>
      <c r="D39" s="48">
        <v>0</v>
      </c>
      <c r="F39" s="48">
        <v>10</v>
      </c>
      <c r="G39" s="57"/>
      <c r="H39" s="48">
        <v>10</v>
      </c>
      <c r="I39" s="48">
        <v>10</v>
      </c>
      <c r="K39" s="48">
        <v>10</v>
      </c>
      <c r="L39" s="48"/>
      <c r="M39" s="48">
        <v>10</v>
      </c>
      <c r="N39" s="48"/>
      <c r="O39" s="30">
        <f t="shared" si="2"/>
        <v>0</v>
      </c>
    </row>
    <row r="40" spans="1:15" ht="12" customHeight="1">
      <c r="A40" s="29"/>
      <c r="B40" s="38">
        <v>288</v>
      </c>
      <c r="C40" s="15" t="s">
        <v>43</v>
      </c>
      <c r="D40" s="48">
        <v>0</v>
      </c>
      <c r="F40" s="48">
        <v>10</v>
      </c>
      <c r="G40" s="57"/>
      <c r="H40" s="48">
        <v>10</v>
      </c>
      <c r="I40" s="48">
        <v>10</v>
      </c>
      <c r="K40" s="48">
        <v>10</v>
      </c>
      <c r="L40" s="48"/>
      <c r="M40" s="48">
        <v>10</v>
      </c>
      <c r="N40" s="48"/>
      <c r="O40" s="30">
        <f t="shared" si="2"/>
        <v>0</v>
      </c>
    </row>
    <row r="41" spans="4:15" ht="12" customHeight="1" hidden="1">
      <c r="D41" s="48"/>
      <c r="F41" s="48"/>
      <c r="G41" s="57"/>
      <c r="H41" s="48"/>
      <c r="I41" s="48"/>
      <c r="K41" s="48"/>
      <c r="L41" s="48"/>
      <c r="M41" s="48"/>
      <c r="N41" s="48"/>
      <c r="O41" s="30">
        <f t="shared" si="2"/>
        <v>0</v>
      </c>
    </row>
    <row r="42" spans="1:15" ht="12" customHeight="1">
      <c r="A42" s="29"/>
      <c r="B42" s="38">
        <v>292</v>
      </c>
      <c r="C42" s="15" t="s">
        <v>93</v>
      </c>
      <c r="D42" s="48">
        <v>0</v>
      </c>
      <c r="F42" s="48">
        <v>10</v>
      </c>
      <c r="G42" s="57"/>
      <c r="H42" s="48">
        <v>10</v>
      </c>
      <c r="I42" s="48">
        <v>3000</v>
      </c>
      <c r="K42" s="48">
        <v>10</v>
      </c>
      <c r="L42" s="48"/>
      <c r="M42" s="48">
        <v>10</v>
      </c>
      <c r="N42" s="48"/>
      <c r="O42" s="30">
        <f t="shared" si="2"/>
        <v>2990</v>
      </c>
    </row>
    <row r="43" spans="1:15" ht="12" customHeight="1">
      <c r="A43" s="29"/>
      <c r="B43" s="38">
        <v>295</v>
      </c>
      <c r="C43" s="15" t="s">
        <v>124</v>
      </c>
      <c r="D43" s="48">
        <v>0</v>
      </c>
      <c r="F43" s="48">
        <v>50000</v>
      </c>
      <c r="G43" s="57"/>
      <c r="H43" s="48">
        <v>40000</v>
      </c>
      <c r="I43" s="48">
        <v>50000</v>
      </c>
      <c r="K43" s="48">
        <v>50000</v>
      </c>
      <c r="L43" s="48"/>
      <c r="M43" s="48">
        <v>50000</v>
      </c>
      <c r="N43" s="48"/>
      <c r="O43" s="30">
        <f t="shared" si="2"/>
        <v>0</v>
      </c>
    </row>
    <row r="44" spans="1:15" ht="12" customHeight="1">
      <c r="A44" s="29"/>
      <c r="B44" s="38">
        <v>330</v>
      </c>
      <c r="C44" s="15" t="s">
        <v>15</v>
      </c>
      <c r="D44" s="48">
        <v>5910</v>
      </c>
      <c r="F44" s="48">
        <v>5000</v>
      </c>
      <c r="G44" s="57"/>
      <c r="H44" s="48">
        <v>5000</v>
      </c>
      <c r="I44" s="48">
        <v>5000</v>
      </c>
      <c r="K44" s="48">
        <v>5000</v>
      </c>
      <c r="L44" s="48"/>
      <c r="M44" s="48">
        <v>5000</v>
      </c>
      <c r="N44" s="48"/>
      <c r="O44" s="30">
        <f t="shared" si="2"/>
        <v>0</v>
      </c>
    </row>
    <row r="45" spans="1:15" ht="12" customHeight="1">
      <c r="A45" s="29"/>
      <c r="B45" s="38"/>
      <c r="C45" s="15" t="s">
        <v>16</v>
      </c>
      <c r="D45" s="48"/>
      <c r="F45" s="48"/>
      <c r="G45" s="57"/>
      <c r="H45" s="48"/>
      <c r="I45" s="48"/>
      <c r="K45" s="48"/>
      <c r="L45" s="48"/>
      <c r="M45" s="48"/>
      <c r="N45" s="48"/>
      <c r="O45" s="30"/>
    </row>
    <row r="46" spans="3:15" ht="12.75" customHeight="1">
      <c r="C46" s="33" t="s">
        <v>171</v>
      </c>
      <c r="D46" s="34">
        <f>SUM(D14:D45)</f>
        <v>133734</v>
      </c>
      <c r="F46" s="70">
        <f>SUM(F14:F45)</f>
        <v>226030</v>
      </c>
      <c r="G46" s="57"/>
      <c r="H46" s="70">
        <f>SUM(H14:H45)</f>
        <v>217430</v>
      </c>
      <c r="I46" s="70">
        <f>SUM(I14:I45)</f>
        <v>296030</v>
      </c>
      <c r="K46" s="70">
        <f>SUM(K14:K45)</f>
        <v>228040</v>
      </c>
      <c r="L46" s="70"/>
      <c r="M46" s="70">
        <f>SUM(M14:M45)</f>
        <v>228540</v>
      </c>
      <c r="N46" s="70"/>
      <c r="O46" s="70">
        <f>I46-F46</f>
        <v>70000</v>
      </c>
    </row>
    <row r="47" spans="3:15" ht="6" customHeight="1">
      <c r="C47" s="37"/>
      <c r="D47" s="30"/>
      <c r="F47" s="92"/>
      <c r="G47" s="57"/>
      <c r="H47" s="92"/>
      <c r="I47" s="92"/>
      <c r="K47" s="92"/>
      <c r="L47" s="92"/>
      <c r="M47" s="92"/>
      <c r="N47" s="92"/>
      <c r="O47" s="92"/>
    </row>
    <row r="48" spans="1:15" ht="12" customHeight="1">
      <c r="A48" s="68">
        <v>10</v>
      </c>
      <c r="C48" s="37" t="s">
        <v>53</v>
      </c>
      <c r="D48" s="30"/>
      <c r="F48" s="48"/>
      <c r="G48" s="57"/>
      <c r="H48" s="48"/>
      <c r="I48" s="48"/>
      <c r="K48" s="48"/>
      <c r="L48" s="48"/>
      <c r="M48" s="48"/>
      <c r="N48" s="48"/>
      <c r="O48" s="48"/>
    </row>
    <row r="49" spans="2:15" ht="12.75" customHeight="1">
      <c r="B49" s="38">
        <v>400</v>
      </c>
      <c r="C49" s="15" t="s">
        <v>53</v>
      </c>
      <c r="D49" s="34">
        <v>0</v>
      </c>
      <c r="F49" s="70">
        <v>40000</v>
      </c>
      <c r="G49" s="57"/>
      <c r="H49" s="70">
        <v>40000</v>
      </c>
      <c r="I49" s="70">
        <v>40000</v>
      </c>
      <c r="K49" s="70">
        <v>40000</v>
      </c>
      <c r="L49" s="70"/>
      <c r="M49" s="70">
        <v>40000</v>
      </c>
      <c r="N49" s="70"/>
      <c r="O49" s="70">
        <f>I49-F49</f>
        <v>0</v>
      </c>
    </row>
    <row r="50" spans="4:15" ht="12" customHeight="1">
      <c r="D50" s="30"/>
      <c r="F50" s="48"/>
      <c r="G50" s="57"/>
      <c r="H50" s="48"/>
      <c r="I50" s="48"/>
      <c r="K50" s="48"/>
      <c r="L50" s="48"/>
      <c r="M50" s="48"/>
      <c r="N50" s="48"/>
      <c r="O50" s="48"/>
    </row>
    <row r="51" spans="3:15" ht="12.75" customHeight="1">
      <c r="C51" s="37" t="s">
        <v>81</v>
      </c>
      <c r="D51" s="34">
        <f>Page11!D20</f>
        <v>1628378</v>
      </c>
      <c r="F51" s="70">
        <f>Page11!F20</f>
        <v>1889102</v>
      </c>
      <c r="G51" s="57"/>
      <c r="H51" s="70">
        <f>Page11!H20</f>
        <v>1850879</v>
      </c>
      <c r="I51" s="70">
        <f>Page11!I20</f>
        <v>2038596</v>
      </c>
      <c r="K51" s="70">
        <f>Page11!K20</f>
        <v>1957084</v>
      </c>
      <c r="L51" s="70"/>
      <c r="M51" s="70">
        <f>Page11!M20</f>
        <v>2040861</v>
      </c>
      <c r="N51" s="70"/>
      <c r="O51" s="73">
        <f>I51-F51</f>
        <v>149494</v>
      </c>
    </row>
    <row r="52" spans="1:16" ht="12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5" ht="12.75" customHeight="1"/>
  </sheetData>
  <sheetProtection/>
  <mergeCells count="21">
    <mergeCell ref="I10:J10"/>
    <mergeCell ref="O9:P9"/>
    <mergeCell ref="M11:N11"/>
    <mergeCell ref="M10:N10"/>
    <mergeCell ref="K10:L10"/>
    <mergeCell ref="D10:E10"/>
    <mergeCell ref="O10:P10"/>
    <mergeCell ref="F10:G10"/>
    <mergeCell ref="A52:P52"/>
    <mergeCell ref="D11:E11"/>
    <mergeCell ref="F11:G11"/>
    <mergeCell ref="I11:J11"/>
    <mergeCell ref="O11:P11"/>
    <mergeCell ref="K11:L11"/>
    <mergeCell ref="A4:P4"/>
    <mergeCell ref="A5:P5"/>
    <mergeCell ref="D8:E8"/>
    <mergeCell ref="F8:G8"/>
    <mergeCell ref="I8:J8"/>
    <mergeCell ref="D9:E9"/>
    <mergeCell ref="O8:P8"/>
  </mergeCells>
  <printOptions/>
  <pageMargins left="0.31496062992125984" right="0.15748031496062992" top="0" bottom="0" header="0.5118110236220472" footer="0.5118110236220472"/>
  <pageSetup firstPageNumber="18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USER</dc:creator>
  <cp:keywords/>
  <dc:description/>
  <cp:lastModifiedBy>ACHILEOSM</cp:lastModifiedBy>
  <cp:lastPrinted>2022-11-29T08:15:20Z</cp:lastPrinted>
  <dcterms:created xsi:type="dcterms:W3CDTF">2000-08-17T07:36:36Z</dcterms:created>
  <dcterms:modified xsi:type="dcterms:W3CDTF">2022-11-29T08:18:14Z</dcterms:modified>
  <cp:category/>
  <cp:version/>
  <cp:contentType/>
  <cp:contentStatus/>
</cp:coreProperties>
</file>